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Artikel 2026\Trockenheit\Beilage Trockenheit\Abgabe\"/>
    </mc:Choice>
  </mc:AlternateContent>
  <xr:revisionPtr revIDLastSave="0" documentId="13_ncr:1_{0DB30AFB-438E-45A6-B462-7B17B9A0C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K14" i="1" s="1"/>
  <c r="D11" i="1"/>
  <c r="D12" i="1" s="1"/>
  <c r="E11" i="1"/>
  <c r="E12" i="1" s="1"/>
  <c r="D19" i="1"/>
  <c r="D20" i="1" s="1"/>
  <c r="E19" i="1"/>
  <c r="E20" i="1"/>
  <c r="D24" i="1"/>
  <c r="E24" i="1"/>
  <c r="G19" i="1"/>
  <c r="H19" i="1"/>
  <c r="I19" i="1"/>
  <c r="I20" i="1" s="1"/>
  <c r="J19" i="1"/>
  <c r="J20" i="1" s="1"/>
  <c r="K19" i="1"/>
  <c r="K20" i="1" s="1"/>
  <c r="L19" i="1"/>
  <c r="L20" i="1" s="1"/>
  <c r="J24" i="1"/>
  <c r="K24" i="1"/>
  <c r="L24" i="1"/>
  <c r="G11" i="1"/>
  <c r="G12" i="1" s="1"/>
  <c r="H11" i="1"/>
  <c r="H12" i="1" s="1"/>
  <c r="I11" i="1"/>
  <c r="I12" i="1" s="1"/>
  <c r="J11" i="1"/>
  <c r="J12" i="1" s="1"/>
  <c r="K11" i="1"/>
  <c r="K12" i="1" s="1"/>
  <c r="L11" i="1"/>
  <c r="L12" i="1" s="1"/>
  <c r="H24" i="1"/>
  <c r="F19" i="1"/>
  <c r="G24" i="1"/>
  <c r="F24" i="1"/>
  <c r="I24" i="1"/>
  <c r="I14" i="1" l="1"/>
  <c r="I26" i="1" s="1"/>
  <c r="I27" i="1" s="1"/>
  <c r="I29" i="1" s="1"/>
  <c r="H14" i="1"/>
  <c r="E14" i="1"/>
  <c r="E26" i="1" s="1"/>
  <c r="E27" i="1" s="1"/>
  <c r="F14" i="1"/>
  <c r="D14" i="1"/>
  <c r="D26" i="1" s="1"/>
  <c r="D27" i="1" s="1"/>
  <c r="D29" i="1" s="1"/>
  <c r="J14" i="1"/>
  <c r="J26" i="1" s="1"/>
  <c r="J27" i="1" s="1"/>
  <c r="J29" i="1" s="1"/>
  <c r="G14" i="1"/>
  <c r="L14" i="1"/>
  <c r="L26" i="1" s="1"/>
  <c r="L27" i="1" s="1"/>
  <c r="L29" i="1" s="1"/>
  <c r="K26" i="1"/>
  <c r="K27" i="1" s="1"/>
  <c r="K29" i="1" s="1"/>
  <c r="G20" i="1"/>
  <c r="F11" i="1"/>
  <c r="E28" i="1" l="1"/>
  <c r="E29" i="1"/>
  <c r="F12" i="1"/>
  <c r="L28" i="1"/>
  <c r="J28" i="1"/>
  <c r="K28" i="1"/>
  <c r="D28" i="1"/>
  <c r="I28" i="1"/>
  <c r="H20" i="1"/>
  <c r="H26" i="1" s="1"/>
  <c r="F20" i="1"/>
  <c r="F26" i="1" l="1"/>
  <c r="F27" i="1" s="1"/>
  <c r="F29" i="1" s="1"/>
  <c r="F28" i="1" l="1"/>
  <c r="G26" i="1"/>
  <c r="G27" i="1" s="1"/>
  <c r="G29" i="1" s="1"/>
  <c r="H27" i="1"/>
  <c r="H29" i="1" s="1"/>
  <c r="H28" i="1" l="1"/>
  <c r="G28" i="1"/>
</calcChain>
</file>

<file path=xl/sharedStrings.xml><?xml version="1.0" encoding="utf-8"?>
<sst xmlns="http://schemas.openxmlformats.org/spreadsheetml/2006/main" count="46" uniqueCount="40">
  <si>
    <t>Ertragsniveau</t>
  </si>
  <si>
    <t>Körnermais trocken in to /ha</t>
  </si>
  <si>
    <t>Kosten Abtransport</t>
  </si>
  <si>
    <t>Trocknungskosten</t>
  </si>
  <si>
    <t>minus</t>
  </si>
  <si>
    <t>Nährstoffentzug</t>
  </si>
  <si>
    <t>niedrig</t>
  </si>
  <si>
    <t>Kosten Mähdrusch</t>
  </si>
  <si>
    <t>Frischmasseertrag in to (bei 30-32% TS)</t>
  </si>
  <si>
    <t>Produkterlös Körnermais</t>
  </si>
  <si>
    <t>Preis je ha (incl.ust)</t>
  </si>
  <si>
    <t>Preis je to FM</t>
  </si>
  <si>
    <t>Preis je m³ (350kg /m³)</t>
  </si>
  <si>
    <t>Frischmasseertrag in m³ (350 kg /m³)</t>
  </si>
  <si>
    <t>Summe Abzüge</t>
  </si>
  <si>
    <t>Summe Zuschläge</t>
  </si>
  <si>
    <t>sonstiges</t>
  </si>
  <si>
    <t>mittel</t>
  </si>
  <si>
    <t>Frischmasseertrag von bis</t>
  </si>
  <si>
    <t>Körnermaiserträge von bis</t>
  </si>
  <si>
    <t>Körnermaispreis (incl 13% ust)</t>
  </si>
  <si>
    <t>Körnermaispreis (netto)</t>
  </si>
  <si>
    <t>110-140</t>
  </si>
  <si>
    <t>8,5-10,5</t>
  </si>
  <si>
    <t>140-160</t>
  </si>
  <si>
    <t>160-180</t>
  </si>
  <si>
    <t>hoch 1</t>
  </si>
  <si>
    <t>hoch 2</t>
  </si>
  <si>
    <t>hoch 3</t>
  </si>
  <si>
    <t>&gt; 180</t>
  </si>
  <si>
    <t>&lt; 8,5</t>
  </si>
  <si>
    <t>&gt; 13,5</t>
  </si>
  <si>
    <t>10,5-12,0</t>
  </si>
  <si>
    <t>Kosten Strohschlegeln</t>
  </si>
  <si>
    <t>Richtpreis Silomais am Stamm auf Basis Körnermais 2026</t>
  </si>
  <si>
    <t>12 - 13,5</t>
  </si>
  <si>
    <t>&gt; 110</t>
  </si>
  <si>
    <t>Preis je Maissilageballen a 1.000 kg</t>
  </si>
  <si>
    <t>Quelle LK Kärnten: Hans Egger, Rosa Ronay Matschnig, Sima Dominik</t>
  </si>
  <si>
    <t>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</si>
</sst>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€&quot;"/>
    <numFmt numFmtId="165" formatCode="#,##0.00\ _€"/>
    <numFmt numFmtId="166" formatCode="#,##0.0\ &quot;€&quot;"/>
    <numFmt numFmtId="167" formatCode="#,##0\ &quot;€&quot;"/>
    <numFmt numFmtId="168" formatCode="#,##0\ &quot;€&quot;;[Red]\-#,##0\ &quot;€&quot;"/>
    <numFmt numFmtId="169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64" fontId="1" fillId="3" borderId="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165" fontId="2" fillId="0" borderId="0" xfId="1" applyNumberFormat="1" applyFill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Border="1" applyAlignment="1" applyProtection="1">
      <alignment horizontal="center" vertical="center"/>
      <protection locked="0"/>
    </xf>
    <xf numFmtId="167" fontId="1" fillId="0" borderId="0" xfId="0" applyNumberFormat="1" applyFont="1" applyBorder="1" applyAlignment="1" applyProtection="1">
      <alignment horizontal="center" vertical="center"/>
      <protection locked="0"/>
    </xf>
    <xf numFmtId="167" fontId="0" fillId="0" borderId="0" xfId="0" applyNumberFormat="1" applyBorder="1" applyAlignment="1" applyProtection="1">
      <alignment horizontal="center" vertical="center"/>
      <protection locked="0"/>
    </xf>
    <xf numFmtId="166" fontId="0" fillId="0" borderId="0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1" fontId="0" fillId="0" borderId="1" xfId="0" applyNumberFormat="1" applyBorder="1" applyAlignment="1" applyProtection="1">
      <alignment horizontal="center" vertical="center"/>
    </xf>
    <xf numFmtId="167" fontId="1" fillId="4" borderId="1" xfId="0" applyNumberFormat="1" applyFont="1" applyFill="1" applyBorder="1" applyAlignment="1" applyProtection="1">
      <alignment horizontal="center" vertical="center"/>
    </xf>
    <xf numFmtId="167" fontId="1" fillId="0" borderId="1" xfId="0" applyNumberFormat="1" applyFont="1" applyBorder="1" applyAlignment="1" applyProtection="1">
      <alignment horizontal="center" vertical="center"/>
      <protection locked="0"/>
    </xf>
    <xf numFmtId="167" fontId="0" fillId="0" borderId="1" xfId="0" applyNumberFormat="1" applyBorder="1" applyAlignment="1" applyProtection="1">
      <alignment horizontal="center" vertical="center"/>
      <protection locked="0"/>
    </xf>
    <xf numFmtId="167" fontId="0" fillId="0" borderId="1" xfId="0" applyNumberFormat="1" applyBorder="1" applyAlignment="1" applyProtection="1">
      <alignment horizontal="center" vertical="center"/>
    </xf>
    <xf numFmtId="166" fontId="1" fillId="4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left"/>
      <protection locked="0"/>
    </xf>
    <xf numFmtId="168" fontId="2" fillId="0" borderId="0" xfId="1" applyNumberFormat="1" applyFill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0" fillId="4" borderId="1" xfId="0" applyFill="1" applyBorder="1" applyAlignment="1" applyProtection="1">
      <alignment vertical="center"/>
    </xf>
    <xf numFmtId="169" fontId="1" fillId="4" borderId="1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2" fillId="0" borderId="0" xfId="1" applyFill="1" applyBorder="1" applyProtection="1"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164" fontId="0" fillId="0" borderId="0" xfId="0" applyNumberFormat="1" applyAlignment="1" applyProtection="1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2">
    <cellStyle name="Gut" xfId="1" builtinId="26"/>
    <cellStyle name="Standard" xfId="0" builtinId="0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zoomScale="110" zoomScaleNormal="110" workbookViewId="0">
      <selection activeCell="O14" sqref="O14"/>
    </sheetView>
  </sheetViews>
  <sheetFormatPr baseColWidth="10" defaultColWidth="11.42578125" defaultRowHeight="15" x14ac:dyDescent="0.25"/>
  <cols>
    <col min="1" max="1" width="11.42578125" style="2"/>
    <col min="2" max="2" width="34.42578125" style="2" bestFit="1" customWidth="1"/>
    <col min="3" max="3" width="8" style="2" bestFit="1" customWidth="1"/>
    <col min="4" max="5" width="8" style="2" customWidth="1"/>
    <col min="6" max="12" width="11.85546875" style="2" customWidth="1"/>
    <col min="13" max="13" width="2.85546875" style="2" customWidth="1"/>
    <col min="14" max="14" width="11.42578125" style="2"/>
    <col min="15" max="15" width="62.85546875" style="2" customWidth="1"/>
    <col min="16" max="16384" width="11.42578125" style="2"/>
  </cols>
  <sheetData>
    <row r="1" spans="1:16" ht="20.45" customHeight="1" x14ac:dyDescent="0.25">
      <c r="A1" s="57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x14ac:dyDescent="0.25">
      <c r="B3" s="3" t="s">
        <v>21</v>
      </c>
      <c r="C3" s="4">
        <v>215.28</v>
      </c>
      <c r="D3" s="33"/>
      <c r="E3" s="33"/>
      <c r="F3" s="20"/>
      <c r="G3" s="20"/>
      <c r="H3" s="20"/>
      <c r="I3" s="20"/>
      <c r="J3" s="20"/>
      <c r="K3" s="20"/>
      <c r="L3" s="20"/>
    </row>
    <row r="4" spans="1:16" x14ac:dyDescent="0.25">
      <c r="B4" s="3" t="s">
        <v>20</v>
      </c>
      <c r="C4" s="4">
        <f>C3*1.13</f>
        <v>243.26639999999998</v>
      </c>
      <c r="D4" s="33"/>
      <c r="E4" s="33"/>
      <c r="F4" s="20"/>
      <c r="G4" s="20"/>
      <c r="H4" s="20"/>
      <c r="I4" s="20"/>
      <c r="J4" s="20"/>
      <c r="K4" s="20"/>
      <c r="L4" s="20"/>
    </row>
    <row r="5" spans="1:16" x14ac:dyDescent="0.25">
      <c r="B5" s="41" t="s">
        <v>0</v>
      </c>
      <c r="C5" s="42"/>
      <c r="D5" s="59" t="s">
        <v>6</v>
      </c>
      <c r="E5" s="59"/>
      <c r="F5" s="59"/>
      <c r="G5" s="59" t="s">
        <v>17</v>
      </c>
      <c r="H5" s="59"/>
      <c r="I5" s="43" t="s">
        <v>26</v>
      </c>
      <c r="J5" s="43"/>
      <c r="K5" s="43" t="s">
        <v>27</v>
      </c>
      <c r="L5" s="43" t="s">
        <v>28</v>
      </c>
      <c r="M5" s="13"/>
      <c r="N5" s="5"/>
      <c r="O5" s="1"/>
    </row>
    <row r="6" spans="1:16" x14ac:dyDescent="0.25">
      <c r="B6" s="44" t="s">
        <v>19</v>
      </c>
      <c r="C6" s="42"/>
      <c r="D6" s="60" t="s">
        <v>30</v>
      </c>
      <c r="E6" s="60"/>
      <c r="F6" s="60"/>
      <c r="G6" s="60" t="s">
        <v>23</v>
      </c>
      <c r="H6" s="60"/>
      <c r="I6" s="60" t="s">
        <v>32</v>
      </c>
      <c r="J6" s="60"/>
      <c r="K6" s="42" t="s">
        <v>35</v>
      </c>
      <c r="L6" s="24" t="s">
        <v>31</v>
      </c>
      <c r="M6" s="13"/>
      <c r="N6" s="6"/>
    </row>
    <row r="7" spans="1:16" x14ac:dyDescent="0.25">
      <c r="B7" s="21" t="s">
        <v>1</v>
      </c>
      <c r="C7" s="21"/>
      <c r="D7" s="40">
        <v>6</v>
      </c>
      <c r="E7" s="40">
        <v>7</v>
      </c>
      <c r="F7" s="22">
        <v>8</v>
      </c>
      <c r="G7" s="22">
        <v>9</v>
      </c>
      <c r="H7" s="22">
        <v>10</v>
      </c>
      <c r="I7" s="22">
        <v>11</v>
      </c>
      <c r="J7" s="22">
        <v>12</v>
      </c>
      <c r="K7" s="22">
        <v>13</v>
      </c>
      <c r="L7" s="22">
        <v>14</v>
      </c>
      <c r="M7" s="14"/>
      <c r="N7" s="6"/>
    </row>
    <row r="8" spans="1:16" s="7" customFormat="1" x14ac:dyDescent="0.25">
      <c r="B8" s="23"/>
      <c r="C8" s="23"/>
      <c r="D8" s="23"/>
      <c r="E8" s="23"/>
      <c r="F8" s="32"/>
      <c r="G8" s="32"/>
      <c r="H8" s="32"/>
      <c r="I8" s="32"/>
      <c r="J8" s="32"/>
      <c r="K8" s="32"/>
      <c r="L8" s="32"/>
      <c r="M8" s="15"/>
      <c r="N8" s="8"/>
    </row>
    <row r="9" spans="1:16" s="7" customFormat="1" x14ac:dyDescent="0.25">
      <c r="B9" s="44" t="s">
        <v>0</v>
      </c>
      <c r="C9" s="45"/>
      <c r="D9" s="62" t="s">
        <v>6</v>
      </c>
      <c r="E9" s="60"/>
      <c r="F9" s="60"/>
      <c r="G9" s="59" t="s">
        <v>17</v>
      </c>
      <c r="H9" s="61"/>
      <c r="I9" s="59" t="s">
        <v>26</v>
      </c>
      <c r="J9" s="59"/>
      <c r="K9" s="43" t="s">
        <v>27</v>
      </c>
      <c r="L9" s="43" t="s">
        <v>28</v>
      </c>
      <c r="M9" s="15"/>
      <c r="N9" s="8"/>
      <c r="P9" s="5"/>
    </row>
    <row r="10" spans="1:16" s="7" customFormat="1" x14ac:dyDescent="0.25">
      <c r="B10" s="44" t="s">
        <v>18</v>
      </c>
      <c r="C10" s="45"/>
      <c r="D10" s="60" t="s">
        <v>36</v>
      </c>
      <c r="E10" s="61"/>
      <c r="F10" s="61"/>
      <c r="G10" s="60" t="s">
        <v>22</v>
      </c>
      <c r="H10" s="61"/>
      <c r="I10" s="60" t="s">
        <v>24</v>
      </c>
      <c r="J10" s="60"/>
      <c r="K10" s="24" t="s">
        <v>25</v>
      </c>
      <c r="L10" s="24" t="s">
        <v>29</v>
      </c>
      <c r="M10" s="15"/>
      <c r="N10" s="8"/>
      <c r="P10" s="6"/>
    </row>
    <row r="11" spans="1:16" x14ac:dyDescent="0.25">
      <c r="B11" s="42" t="s">
        <v>8</v>
      </c>
      <c r="C11" s="42"/>
      <c r="D11" s="24">
        <f t="shared" ref="D11:E11" si="0">D7*5.6</f>
        <v>33.599999999999994</v>
      </c>
      <c r="E11" s="24">
        <f t="shared" si="0"/>
        <v>39.199999999999996</v>
      </c>
      <c r="F11" s="24">
        <f>F7*5.6</f>
        <v>44.8</v>
      </c>
      <c r="G11" s="24">
        <f t="shared" ref="G11:L11" si="1">G7*5.6</f>
        <v>50.4</v>
      </c>
      <c r="H11" s="24">
        <f t="shared" si="1"/>
        <v>56</v>
      </c>
      <c r="I11" s="24">
        <f t="shared" si="1"/>
        <v>61.599999999999994</v>
      </c>
      <c r="J11" s="24">
        <f t="shared" si="1"/>
        <v>67.199999999999989</v>
      </c>
      <c r="K11" s="24">
        <f t="shared" si="1"/>
        <v>72.8</v>
      </c>
      <c r="L11" s="24">
        <f t="shared" si="1"/>
        <v>78.399999999999991</v>
      </c>
      <c r="M11" s="12"/>
      <c r="N11" s="6"/>
    </row>
    <row r="12" spans="1:16" x14ac:dyDescent="0.25">
      <c r="B12" s="42" t="s">
        <v>13</v>
      </c>
      <c r="C12" s="42"/>
      <c r="D12" s="25">
        <f t="shared" ref="D12:E12" si="2">D11/0.35</f>
        <v>95.999999999999986</v>
      </c>
      <c r="E12" s="25">
        <f t="shared" si="2"/>
        <v>112</v>
      </c>
      <c r="F12" s="25">
        <f>F11/0.35</f>
        <v>128</v>
      </c>
      <c r="G12" s="25">
        <f t="shared" ref="G12:L12" si="3">G11/0.35</f>
        <v>144</v>
      </c>
      <c r="H12" s="25">
        <f t="shared" si="3"/>
        <v>160</v>
      </c>
      <c r="I12" s="25">
        <f t="shared" si="3"/>
        <v>176</v>
      </c>
      <c r="J12" s="25">
        <f t="shared" si="3"/>
        <v>191.99999999999997</v>
      </c>
      <c r="K12" s="25">
        <f t="shared" si="3"/>
        <v>208</v>
      </c>
      <c r="L12" s="25">
        <f t="shared" si="3"/>
        <v>224</v>
      </c>
      <c r="M12" s="16"/>
      <c r="N12" s="8"/>
      <c r="O12" s="7"/>
    </row>
    <row r="13" spans="1:16" x14ac:dyDescent="0.25">
      <c r="B13" s="42"/>
      <c r="C13" s="42"/>
      <c r="D13" s="42"/>
      <c r="E13" s="42"/>
      <c r="F13" s="24"/>
      <c r="G13" s="24"/>
      <c r="H13" s="24"/>
      <c r="I13" s="24"/>
      <c r="J13" s="24"/>
      <c r="K13" s="24"/>
      <c r="L13" s="24"/>
      <c r="M13" s="12"/>
      <c r="N13" s="8"/>
      <c r="O13" s="7"/>
    </row>
    <row r="14" spans="1:16" s="1" customFormat="1" x14ac:dyDescent="0.25">
      <c r="B14" s="40" t="s">
        <v>9</v>
      </c>
      <c r="C14" s="40"/>
      <c r="D14" s="26">
        <f t="shared" ref="D14:L14" si="4">D7*$C$4</f>
        <v>1459.5983999999999</v>
      </c>
      <c r="E14" s="26">
        <f t="shared" si="4"/>
        <v>1702.8647999999998</v>
      </c>
      <c r="F14" s="26">
        <f t="shared" si="4"/>
        <v>1946.1311999999998</v>
      </c>
      <c r="G14" s="26">
        <f t="shared" si="4"/>
        <v>2189.3975999999998</v>
      </c>
      <c r="H14" s="26">
        <f t="shared" si="4"/>
        <v>2432.6639999999998</v>
      </c>
      <c r="I14" s="26">
        <f t="shared" si="4"/>
        <v>2675.9303999999997</v>
      </c>
      <c r="J14" s="26">
        <f t="shared" si="4"/>
        <v>2919.1967999999997</v>
      </c>
      <c r="K14" s="26">
        <f t="shared" si="4"/>
        <v>3162.4631999999997</v>
      </c>
      <c r="L14" s="26">
        <f t="shared" si="4"/>
        <v>3405.7295999999997</v>
      </c>
      <c r="M14" s="17"/>
      <c r="N14" s="53"/>
      <c r="O14" s="54"/>
    </row>
    <row r="15" spans="1:16" s="1" customFormat="1" x14ac:dyDescent="0.25">
      <c r="B15" s="3"/>
      <c r="C15" s="3"/>
      <c r="D15" s="27"/>
      <c r="E15" s="27"/>
      <c r="F15" s="27"/>
      <c r="G15" s="27"/>
      <c r="H15" s="27"/>
      <c r="I15" s="27"/>
      <c r="J15" s="27"/>
      <c r="K15" s="27"/>
      <c r="L15" s="27"/>
      <c r="M15" s="17"/>
      <c r="N15" s="53"/>
      <c r="O15" s="54"/>
    </row>
    <row r="16" spans="1:16" x14ac:dyDescent="0.25">
      <c r="A16" s="55" t="s">
        <v>4</v>
      </c>
      <c r="B16" s="20" t="s">
        <v>7</v>
      </c>
      <c r="C16" s="20"/>
      <c r="D16" s="28">
        <v>240</v>
      </c>
      <c r="E16" s="28">
        <v>240</v>
      </c>
      <c r="F16" s="28">
        <v>240</v>
      </c>
      <c r="G16" s="28">
        <v>240</v>
      </c>
      <c r="H16" s="28">
        <v>240</v>
      </c>
      <c r="I16" s="28">
        <v>240</v>
      </c>
      <c r="J16" s="28">
        <v>240</v>
      </c>
      <c r="K16" s="28">
        <v>240</v>
      </c>
      <c r="L16" s="28">
        <v>240</v>
      </c>
      <c r="M16" s="18"/>
      <c r="N16" s="8"/>
      <c r="O16" s="7"/>
    </row>
    <row r="17" spans="1:15" x14ac:dyDescent="0.25">
      <c r="B17" s="20" t="s">
        <v>2</v>
      </c>
      <c r="C17" s="20"/>
      <c r="D17" s="28">
        <v>30</v>
      </c>
      <c r="E17" s="28">
        <v>30</v>
      </c>
      <c r="F17" s="28">
        <v>30</v>
      </c>
      <c r="G17" s="28">
        <v>30</v>
      </c>
      <c r="H17" s="28">
        <v>30</v>
      </c>
      <c r="I17" s="28">
        <v>33</v>
      </c>
      <c r="J17" s="28">
        <v>33</v>
      </c>
      <c r="K17" s="28">
        <v>33</v>
      </c>
      <c r="L17" s="28">
        <v>33</v>
      </c>
      <c r="M17" s="18"/>
      <c r="N17" s="8"/>
      <c r="O17" s="7"/>
    </row>
    <row r="18" spans="1:15" x14ac:dyDescent="0.25">
      <c r="B18" s="20" t="s">
        <v>33</v>
      </c>
      <c r="C18" s="20"/>
      <c r="D18" s="28">
        <v>41</v>
      </c>
      <c r="E18" s="28">
        <v>41</v>
      </c>
      <c r="F18" s="28">
        <v>41</v>
      </c>
      <c r="G18" s="28">
        <v>41</v>
      </c>
      <c r="H18" s="28">
        <v>41</v>
      </c>
      <c r="I18" s="28">
        <v>41</v>
      </c>
      <c r="J18" s="28">
        <v>41</v>
      </c>
      <c r="K18" s="28">
        <v>41</v>
      </c>
      <c r="L18" s="28">
        <v>41</v>
      </c>
      <c r="M18" s="18"/>
      <c r="N18" s="8"/>
      <c r="O18" s="7"/>
    </row>
    <row r="19" spans="1:15" x14ac:dyDescent="0.25">
      <c r="B19" s="42" t="s">
        <v>3</v>
      </c>
      <c r="C19" s="42"/>
      <c r="D19" s="29">
        <f t="shared" ref="D19:L19" si="5">D7*35</f>
        <v>210</v>
      </c>
      <c r="E19" s="29">
        <f t="shared" si="5"/>
        <v>245</v>
      </c>
      <c r="F19" s="29">
        <f t="shared" si="5"/>
        <v>280</v>
      </c>
      <c r="G19" s="29">
        <f t="shared" si="5"/>
        <v>315</v>
      </c>
      <c r="H19" s="29">
        <f t="shared" si="5"/>
        <v>350</v>
      </c>
      <c r="I19" s="29">
        <f t="shared" si="5"/>
        <v>385</v>
      </c>
      <c r="J19" s="29">
        <f t="shared" si="5"/>
        <v>420</v>
      </c>
      <c r="K19" s="29">
        <f t="shared" si="5"/>
        <v>455</v>
      </c>
      <c r="L19" s="29">
        <f t="shared" si="5"/>
        <v>490</v>
      </c>
      <c r="M19" s="18"/>
      <c r="N19" s="8"/>
      <c r="O19" s="7"/>
    </row>
    <row r="20" spans="1:15" x14ac:dyDescent="0.25">
      <c r="B20" s="40" t="s">
        <v>14</v>
      </c>
      <c r="C20" s="40"/>
      <c r="D20" s="26">
        <f t="shared" ref="D20:E20" si="6">SUM(D16:D19)</f>
        <v>521</v>
      </c>
      <c r="E20" s="26">
        <f t="shared" si="6"/>
        <v>556</v>
      </c>
      <c r="F20" s="26">
        <f t="shared" ref="F20:L20" si="7">SUM(F16:F19)</f>
        <v>591</v>
      </c>
      <c r="G20" s="26">
        <f t="shared" si="7"/>
        <v>626</v>
      </c>
      <c r="H20" s="26">
        <f t="shared" si="7"/>
        <v>661</v>
      </c>
      <c r="I20" s="26">
        <f t="shared" si="7"/>
        <v>699</v>
      </c>
      <c r="J20" s="26">
        <f t="shared" si="7"/>
        <v>734</v>
      </c>
      <c r="K20" s="26">
        <f t="shared" si="7"/>
        <v>769</v>
      </c>
      <c r="L20" s="26">
        <f t="shared" si="7"/>
        <v>804</v>
      </c>
      <c r="M20" s="17"/>
      <c r="N20" s="8"/>
      <c r="O20" s="7"/>
    </row>
    <row r="21" spans="1:15" x14ac:dyDescent="0.25">
      <c r="B21" s="3"/>
      <c r="C21" s="3"/>
      <c r="D21" s="27"/>
      <c r="E21" s="27"/>
      <c r="F21" s="27"/>
      <c r="G21" s="27"/>
      <c r="H21" s="27"/>
      <c r="I21" s="27"/>
      <c r="J21" s="27"/>
      <c r="K21" s="27"/>
      <c r="L21" s="27"/>
      <c r="M21" s="17"/>
      <c r="N21" s="8"/>
      <c r="O21" s="7"/>
    </row>
    <row r="22" spans="1:15" x14ac:dyDescent="0.25">
      <c r="A22" s="55" t="s">
        <v>39</v>
      </c>
      <c r="B22" s="20" t="s">
        <v>16</v>
      </c>
      <c r="C22" s="3"/>
      <c r="D22" s="31"/>
      <c r="E22" s="31"/>
      <c r="F22" s="31"/>
      <c r="G22" s="31"/>
      <c r="H22" s="31"/>
      <c r="I22" s="31"/>
      <c r="J22" s="31"/>
      <c r="K22" s="31"/>
      <c r="L22" s="31"/>
      <c r="M22" s="17"/>
      <c r="N22" s="8"/>
      <c r="O22" s="7"/>
    </row>
    <row r="23" spans="1:15" x14ac:dyDescent="0.25">
      <c r="B23" s="20" t="s">
        <v>5</v>
      </c>
      <c r="C23" s="3"/>
      <c r="D23" s="28">
        <v>120</v>
      </c>
      <c r="E23" s="28">
        <v>120</v>
      </c>
      <c r="F23" s="28">
        <v>120</v>
      </c>
      <c r="G23" s="28">
        <v>130</v>
      </c>
      <c r="H23" s="28">
        <v>130</v>
      </c>
      <c r="I23" s="28">
        <v>140</v>
      </c>
      <c r="J23" s="28">
        <v>140</v>
      </c>
      <c r="K23" s="28">
        <v>150</v>
      </c>
      <c r="L23" s="28">
        <v>150</v>
      </c>
      <c r="M23" s="18"/>
      <c r="N23" s="8"/>
      <c r="O23" s="7"/>
    </row>
    <row r="24" spans="1:15" x14ac:dyDescent="0.25">
      <c r="B24" s="40" t="s">
        <v>15</v>
      </c>
      <c r="C24" s="40"/>
      <c r="D24" s="26">
        <f t="shared" ref="D24:E24" si="8">SUM(D22:D23)</f>
        <v>120</v>
      </c>
      <c r="E24" s="26">
        <f t="shared" si="8"/>
        <v>120</v>
      </c>
      <c r="F24" s="26">
        <f t="shared" ref="F24:L24" si="9">SUM(F22:F23)</f>
        <v>120</v>
      </c>
      <c r="G24" s="26">
        <f t="shared" si="9"/>
        <v>130</v>
      </c>
      <c r="H24" s="26">
        <f t="shared" si="9"/>
        <v>130</v>
      </c>
      <c r="I24" s="26">
        <f t="shared" si="9"/>
        <v>140</v>
      </c>
      <c r="J24" s="26">
        <f t="shared" si="9"/>
        <v>140</v>
      </c>
      <c r="K24" s="26">
        <f t="shared" si="9"/>
        <v>150</v>
      </c>
      <c r="L24" s="26">
        <f t="shared" si="9"/>
        <v>150</v>
      </c>
      <c r="M24" s="18"/>
      <c r="N24" s="8"/>
      <c r="O24" s="7"/>
    </row>
    <row r="25" spans="1:15" x14ac:dyDescent="0.25">
      <c r="B25" s="42"/>
      <c r="C25" s="42"/>
      <c r="D25" s="29"/>
      <c r="E25" s="29"/>
      <c r="F25" s="29"/>
      <c r="G25" s="29"/>
      <c r="H25" s="29"/>
      <c r="I25" s="29"/>
      <c r="J25" s="29"/>
      <c r="K25" s="29"/>
      <c r="L25" s="29"/>
      <c r="M25" s="18"/>
      <c r="N25" s="8"/>
      <c r="O25" s="7"/>
    </row>
    <row r="26" spans="1:15" s="1" customFormat="1" x14ac:dyDescent="0.25">
      <c r="B26" s="40" t="s">
        <v>10</v>
      </c>
      <c r="C26" s="40"/>
      <c r="D26" s="26">
        <f t="shared" ref="D26:E26" si="10">D14-D20+D24</f>
        <v>1058.5983999999999</v>
      </c>
      <c r="E26" s="26">
        <f t="shared" si="10"/>
        <v>1266.8647999999998</v>
      </c>
      <c r="F26" s="26">
        <f t="shared" ref="F26:L26" si="11">F14-F20+F24</f>
        <v>1475.1311999999998</v>
      </c>
      <c r="G26" s="26">
        <f t="shared" si="11"/>
        <v>1693.3975999999998</v>
      </c>
      <c r="H26" s="26">
        <f t="shared" si="11"/>
        <v>1901.6639999999998</v>
      </c>
      <c r="I26" s="26">
        <f t="shared" si="11"/>
        <v>2116.9303999999997</v>
      </c>
      <c r="J26" s="26">
        <f t="shared" si="11"/>
        <v>2325.1967999999997</v>
      </c>
      <c r="K26" s="26">
        <f t="shared" si="11"/>
        <v>2543.4631999999997</v>
      </c>
      <c r="L26" s="26">
        <f t="shared" si="11"/>
        <v>2751.7295999999997</v>
      </c>
      <c r="M26" s="17"/>
      <c r="N26" s="53"/>
      <c r="O26" s="54"/>
    </row>
    <row r="27" spans="1:15" x14ac:dyDescent="0.25">
      <c r="B27" s="40" t="s">
        <v>11</v>
      </c>
      <c r="C27" s="40"/>
      <c r="D27" s="30">
        <f t="shared" ref="D27:L27" si="12">D26/D11</f>
        <v>31.505904761904763</v>
      </c>
      <c r="E27" s="30">
        <f t="shared" si="12"/>
        <v>32.317979591836732</v>
      </c>
      <c r="F27" s="30">
        <f t="shared" si="12"/>
        <v>32.927035714285715</v>
      </c>
      <c r="G27" s="30">
        <f t="shared" si="12"/>
        <v>33.599158730158727</v>
      </c>
      <c r="H27" s="30">
        <f t="shared" si="12"/>
        <v>33.958285714285708</v>
      </c>
      <c r="I27" s="30">
        <f t="shared" si="12"/>
        <v>34.365753246753243</v>
      </c>
      <c r="J27" s="30">
        <f t="shared" si="12"/>
        <v>34.601142857142861</v>
      </c>
      <c r="K27" s="30">
        <f t="shared" si="12"/>
        <v>34.937681318681314</v>
      </c>
      <c r="L27" s="30">
        <f t="shared" si="12"/>
        <v>35.098591836734691</v>
      </c>
      <c r="M27" s="19"/>
      <c r="N27" s="6"/>
    </row>
    <row r="28" spans="1:15" x14ac:dyDescent="0.25">
      <c r="B28" s="40" t="s">
        <v>12</v>
      </c>
      <c r="C28" s="40"/>
      <c r="D28" s="30">
        <f t="shared" ref="D28:E28" si="13">D27*0.35</f>
        <v>11.027066666666666</v>
      </c>
      <c r="E28" s="30">
        <f t="shared" si="13"/>
        <v>11.311292857142856</v>
      </c>
      <c r="F28" s="30">
        <f t="shared" ref="F28:L28" si="14">F27*0.35</f>
        <v>11.5244625</v>
      </c>
      <c r="G28" s="30">
        <f>G27*0.35</f>
        <v>11.759705555555554</v>
      </c>
      <c r="H28" s="30">
        <f t="shared" si="14"/>
        <v>11.885399999999997</v>
      </c>
      <c r="I28" s="30">
        <f t="shared" si="14"/>
        <v>12.028013636363635</v>
      </c>
      <c r="J28" s="30">
        <f t="shared" si="14"/>
        <v>12.1104</v>
      </c>
      <c r="K28" s="30">
        <f t="shared" si="14"/>
        <v>12.228188461538458</v>
      </c>
      <c r="L28" s="30">
        <f t="shared" si="14"/>
        <v>12.284507142857141</v>
      </c>
      <c r="M28" s="19"/>
      <c r="N28" s="6"/>
    </row>
    <row r="29" spans="1:15" x14ac:dyDescent="0.25">
      <c r="B29" s="40" t="s">
        <v>37</v>
      </c>
      <c r="C29" s="46"/>
      <c r="D29" s="47">
        <f>D27+(500/D11)+24+10</f>
        <v>80.386857142857139</v>
      </c>
      <c r="E29" s="47">
        <f t="shared" ref="E29:L29" si="15">E27+(500/E11)+24+10</f>
        <v>79.073081632653057</v>
      </c>
      <c r="F29" s="47">
        <f t="shared" si="15"/>
        <v>78.08775</v>
      </c>
      <c r="G29" s="47">
        <f t="shared" si="15"/>
        <v>77.519793650793645</v>
      </c>
      <c r="H29" s="47">
        <f t="shared" si="15"/>
        <v>76.886857142857139</v>
      </c>
      <c r="I29" s="47">
        <f t="shared" si="15"/>
        <v>76.48263636363636</v>
      </c>
      <c r="J29" s="47">
        <f t="shared" si="15"/>
        <v>76.041619047619051</v>
      </c>
      <c r="K29" s="47">
        <f t="shared" si="15"/>
        <v>75.805813186813182</v>
      </c>
      <c r="L29" s="47">
        <f t="shared" si="15"/>
        <v>75.476142857142861</v>
      </c>
      <c r="M29" s="9"/>
    </row>
    <row r="30" spans="1:15" x14ac:dyDescent="0.25">
      <c r="A30" s="55"/>
      <c r="B30" s="55" t="s">
        <v>38</v>
      </c>
      <c r="C30" s="55"/>
      <c r="D30" s="55"/>
      <c r="E30" s="55"/>
      <c r="F30" s="55"/>
      <c r="G30" s="55"/>
      <c r="H30" s="56"/>
      <c r="I30" s="56"/>
      <c r="J30" s="56"/>
      <c r="K30" s="56"/>
      <c r="L30" s="56"/>
      <c r="M30" s="10"/>
    </row>
    <row r="31" spans="1:15" x14ac:dyDescent="0.25">
      <c r="A31" s="7"/>
      <c r="B31" s="7"/>
      <c r="C31" s="7"/>
      <c r="H31" s="10"/>
      <c r="I31" s="10"/>
      <c r="J31" s="10"/>
      <c r="K31" s="10"/>
      <c r="L31" s="10"/>
      <c r="M31" s="10"/>
    </row>
    <row r="32" spans="1:15" x14ac:dyDescent="0.25">
      <c r="A32" s="50"/>
      <c r="B32" s="50"/>
      <c r="C32" s="50"/>
      <c r="H32" s="10"/>
      <c r="I32" s="10"/>
      <c r="J32" s="10"/>
      <c r="K32" s="10"/>
      <c r="L32" s="10"/>
      <c r="M32" s="10"/>
    </row>
    <row r="33" spans="1:15" x14ac:dyDescent="0.25">
      <c r="A33" s="50"/>
      <c r="B33" s="50"/>
      <c r="C33" s="50"/>
      <c r="H33" s="10"/>
      <c r="I33" s="10"/>
      <c r="J33" s="10"/>
      <c r="K33" s="10"/>
      <c r="L33" s="10"/>
      <c r="M33" s="10"/>
    </row>
    <row r="34" spans="1:15" x14ac:dyDescent="0.25">
      <c r="A34" s="50"/>
      <c r="B34" s="51"/>
      <c r="C34" s="52"/>
      <c r="D34" s="34"/>
      <c r="H34" s="10"/>
      <c r="I34" s="10"/>
      <c r="J34" s="10"/>
      <c r="K34" s="10"/>
      <c r="L34" s="10"/>
      <c r="M34" s="10"/>
    </row>
    <row r="35" spans="1:15" x14ac:dyDescent="0.25">
      <c r="A35" s="50"/>
      <c r="B35" s="52"/>
      <c r="C35" s="50"/>
      <c r="D35" s="35"/>
      <c r="E35" s="35"/>
      <c r="F35" s="35"/>
      <c r="G35" s="35"/>
      <c r="H35" s="35"/>
      <c r="I35" s="35"/>
      <c r="J35" s="35"/>
      <c r="K35" s="35"/>
      <c r="L35" s="35"/>
      <c r="O35" s="34"/>
    </row>
    <row r="36" spans="1:15" x14ac:dyDescent="0.25">
      <c r="A36" s="50"/>
      <c r="B36" s="52"/>
      <c r="C36" s="50"/>
      <c r="D36" s="36"/>
      <c r="E36" s="36"/>
      <c r="F36" s="36"/>
      <c r="G36" s="36"/>
      <c r="H36" s="36"/>
      <c r="I36" s="36"/>
      <c r="J36" s="36"/>
      <c r="K36" s="36"/>
      <c r="L36" s="36"/>
      <c r="O36" s="34"/>
    </row>
    <row r="37" spans="1:15" x14ac:dyDescent="0.25">
      <c r="A37" s="13"/>
      <c r="B37" s="48"/>
      <c r="C37" s="13"/>
      <c r="D37" s="36"/>
      <c r="E37" s="36"/>
      <c r="F37" s="36"/>
      <c r="G37" s="36"/>
      <c r="H37" s="36"/>
      <c r="I37" s="36"/>
      <c r="J37" s="36"/>
      <c r="K37" s="36"/>
      <c r="L37" s="36"/>
      <c r="M37" s="11"/>
      <c r="O37" s="37"/>
    </row>
    <row r="38" spans="1:15" x14ac:dyDescent="0.25">
      <c r="A38" s="13"/>
      <c r="B38" s="49"/>
      <c r="C38" s="13"/>
      <c r="D38" s="36"/>
      <c r="E38" s="36"/>
      <c r="F38" s="36"/>
      <c r="G38" s="36"/>
      <c r="H38" s="36"/>
      <c r="I38" s="36"/>
      <c r="J38" s="36"/>
      <c r="K38" s="36"/>
      <c r="L38" s="36"/>
      <c r="M38" s="10"/>
      <c r="O38" s="38"/>
    </row>
    <row r="39" spans="1:15" x14ac:dyDescent="0.25">
      <c r="B39" s="34"/>
      <c r="D39" s="36"/>
      <c r="E39" s="36"/>
      <c r="F39" s="36"/>
      <c r="G39" s="36"/>
      <c r="H39" s="36"/>
      <c r="I39" s="36"/>
      <c r="J39" s="36"/>
      <c r="K39" s="36"/>
      <c r="L39" s="36"/>
      <c r="O39" s="39"/>
    </row>
    <row r="40" spans="1:15" x14ac:dyDescent="0.25">
      <c r="B40" s="34"/>
      <c r="C40" s="34"/>
      <c r="D40" s="36"/>
      <c r="E40" s="36"/>
      <c r="F40" s="36"/>
      <c r="G40" s="36"/>
      <c r="H40" s="36"/>
      <c r="I40" s="36"/>
      <c r="J40" s="36"/>
      <c r="K40" s="36"/>
      <c r="L40" s="36"/>
    </row>
  </sheetData>
  <sheetProtection sheet="1" objects="1" scenarios="1"/>
  <mergeCells count="12">
    <mergeCell ref="A1:L1"/>
    <mergeCell ref="I9:J9"/>
    <mergeCell ref="I10:J10"/>
    <mergeCell ref="G6:H6"/>
    <mergeCell ref="G5:H5"/>
    <mergeCell ref="I6:J6"/>
    <mergeCell ref="D5:F5"/>
    <mergeCell ref="D6:F6"/>
    <mergeCell ref="G10:H10"/>
    <mergeCell ref="G9:H9"/>
    <mergeCell ref="D9:F9"/>
    <mergeCell ref="D10:F10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</dc:creator>
  <cp:lastModifiedBy>Hans Egger</cp:lastModifiedBy>
  <cp:lastPrinted>2022-08-01T09:14:17Z</cp:lastPrinted>
  <dcterms:created xsi:type="dcterms:W3CDTF">2019-08-23T05:14:09Z</dcterms:created>
  <dcterms:modified xsi:type="dcterms:W3CDTF">2026-08-04T11:38:41Z</dcterms:modified>
</cp:coreProperties>
</file>