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Documents\Artikel 2026\Trockenheit\Beilage Trockenheit\Abgabe\"/>
    </mc:Choice>
  </mc:AlternateContent>
  <xr:revisionPtr revIDLastSave="0" documentId="8_{9E45AFD5-BD89-4CE9-AAA0-14E95A3753A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euzukauf Wirtschaftlichkeit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8" i="1" l="1"/>
  <c r="B27" i="1"/>
  <c r="B26" i="1"/>
  <c r="B23" i="1"/>
  <c r="B21" i="1"/>
  <c r="B17" i="1"/>
  <c r="B29" i="1" s="1"/>
  <c r="B16" i="1"/>
  <c r="B15" i="1"/>
</calcChain>
</file>

<file path=xl/sharedStrings.xml><?xml version="1.0" encoding="utf-8"?>
<sst xmlns="http://schemas.openxmlformats.org/spreadsheetml/2006/main" count="34" uniqueCount="34">
  <si>
    <t>Gelb hinterlegte Zellen = Eingabewerte (an eigenen Betrieb/aktuelle Preise anpassen)</t>
  </si>
  <si>
    <t>1) Aktueller Marktpreis Heu (Zukauf)</t>
  </si>
  <si>
    <t>Wiesenheu, ab Hof (€/t)</t>
  </si>
  <si>
    <t>Wiesenheu, zugestellt frei Hof (€/t)</t>
  </si>
  <si>
    <t>Eigener Angebotspreis / zu prüfender Preis (€/t)</t>
  </si>
  <si>
    <t>Hier den konkret zu prüfenden Angebotspreis eintragen</t>
  </si>
  <si>
    <t>2) Substitutionswertmethode (Energievergleich mit Kraftfutter)</t>
  </si>
  <si>
    <t>Energiegehalt Heu (MJ NEL/kg TM)</t>
  </si>
  <si>
    <t>Richtwert: 5,0 (später Schnitt) bis 6,5 (früher Schnitt); Analysewert verwenden falls vorhanden</t>
  </si>
  <si>
    <t>TM-Gehalt Heu (%)</t>
  </si>
  <si>
    <t>Energiegehalt Futtergerste (MJ NEL/kg TM)</t>
  </si>
  <si>
    <t>Richtwert Gerste: ca. 8,3–8,5 MJ NEL/kg TM</t>
  </si>
  <si>
    <t>TM-Gehalt Futtergerste (%)</t>
  </si>
  <si>
    <t>Richtwert Getreide: ca. 88 % Trockenmasse</t>
  </si>
  <si>
    <t>Aktueller Futtergerstenpreis (€/t)</t>
  </si>
  <si>
    <t>→ Gerstenpreis je kg TM (€)</t>
  </si>
  <si>
    <t>→ Substitutionswert Heu je kg TM (€)</t>
  </si>
  <si>
    <t>→ Substitutionswert Heu (€/t Originalsubstanz)</t>
  </si>
  <si>
    <t>Reine Energie-Obergrenze – Strukturwert (Pansengesundheit) noch nicht enthalten, daher tendenziell vorsichtig/niedrig</t>
  </si>
  <si>
    <t>3) Eigenkosten der Heuerzeugung (Opportunitätskosten)</t>
  </si>
  <si>
    <t>Mindestpreis – nur variable Kosten + Lohnansatz (Ct/kg)</t>
  </si>
  <si>
    <t>→ Mindestpreis (€/t)</t>
  </si>
  <si>
    <t>Vollkosten eigene Erzeugung, inflationsangepasst (Ct/kg)</t>
  </si>
  <si>
    <t>→ Vollkosten eigene Erzeugung (€/t)</t>
  </si>
  <si>
    <t>4) Bewertung des zu prüfenden Angebotspreises</t>
  </si>
  <si>
    <t>Zu prüfender Angebotspreis (€/t)</t>
  </si>
  <si>
    <t>Differenz zu Substitutionswert (€/t)</t>
  </si>
  <si>
    <t>Differenz zu eigenen Vollkosten (€/t)</t>
  </si>
  <si>
    <t>Einschätzung</t>
  </si>
  <si>
    <t>Richtwert Heu: ca. 85 % bis 90% Trockenmasse</t>
  </si>
  <si>
    <t>Preis Futtergerste eintragen</t>
  </si>
  <si>
    <r>
      <t xml:space="preserve">Richtwert Interakitver Deckungsbeitrag deckt keine Fixkosten </t>
    </r>
    <r>
      <rPr>
        <i/>
        <sz val="8"/>
        <color rgb="FFFF0000"/>
        <rFont val="Arial"/>
        <family val="2"/>
      </rPr>
      <t>https://idb.agrarforschung.at/verfahren/konventionell</t>
    </r>
  </si>
  <si>
    <r>
      <t xml:space="preserve">Richtwert LK NÖ Basis 2016: 21 Ct/kg; an aktuelle ÖKL-Maschinenselbstkosten anpassen </t>
    </r>
    <r>
      <rPr>
        <i/>
        <sz val="8"/>
        <color rgb="FFFF0000"/>
        <rFont val="Arial"/>
        <family val="2"/>
      </rPr>
      <t>(Schätzung 2026: ca. 23–28 Ct/kg)</t>
    </r>
  </si>
  <si>
    <t>Wirtschaftlichkeitsrechnung Heuzukauf – Rinderbereich (Kärnten)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</si>
</sst>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;\(#,##0\)"/>
  </numFmts>
  <fonts count="11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i/>
      <sz val="8"/>
      <color rgb="FF666666"/>
      <name val="Arial"/>
      <charset val="1"/>
    </font>
    <font>
      <b/>
      <sz val="11"/>
      <color rgb="FFFFFFFF"/>
      <name val="Arial"/>
      <charset val="1"/>
    </font>
    <font>
      <sz val="10"/>
      <name val="Arial"/>
      <charset val="1"/>
    </font>
    <font>
      <b/>
      <sz val="10"/>
      <color rgb="FF0000FF"/>
      <name val="Arial"/>
      <charset val="1"/>
    </font>
    <font>
      <b/>
      <sz val="10"/>
      <name val="Arial"/>
      <charset val="1"/>
    </font>
    <font>
      <b/>
      <sz val="10"/>
      <color rgb="FF000000"/>
      <name val="Arial"/>
      <charset val="1"/>
    </font>
    <font>
      <i/>
      <sz val="8"/>
      <color rgb="FFFF0000"/>
      <name val="Arial"/>
      <family val="2"/>
    </font>
    <font>
      <i/>
      <sz val="8"/>
      <color rgb="FF666666"/>
      <name val="Arial"/>
      <family val="2"/>
    </font>
    <font>
      <b/>
      <sz val="14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E5339"/>
        <bgColor rgb="FF333300"/>
      </patternFill>
    </fill>
    <fill>
      <patternFill patternType="solid">
        <fgColor rgb="FF4C7A5D"/>
        <bgColor rgb="FF666666"/>
      </patternFill>
    </fill>
    <fill>
      <patternFill patternType="solid">
        <fgColor rgb="FFFFFF00"/>
        <bgColor rgb="FFFFFF00"/>
      </patternFill>
    </fill>
    <fill>
      <patternFill patternType="solid">
        <fgColor rgb="FFDCE6D5"/>
        <bgColor rgb="FFCCFFFF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1" xfId="0" applyFont="1" applyBorder="1" applyAlignment="1">
      <alignment vertical="center"/>
    </xf>
    <xf numFmtId="3" fontId="5" fillId="4" borderId="1" xfId="0" applyNumberFormat="1" applyFont="1" applyFill="1" applyBorder="1" applyAlignment="1">
      <alignment horizontal="right" vertical="center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164" fontId="5" fillId="4" borderId="1" xfId="0" applyNumberFormat="1" applyFont="1" applyFill="1" applyBorder="1" applyAlignment="1">
      <alignment horizontal="right" vertical="center"/>
    </xf>
    <xf numFmtId="1" fontId="5" fillId="4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165" fontId="7" fillId="5" borderId="1" xfId="0" applyNumberFormat="1" applyFont="1" applyFill="1" applyBorder="1" applyAlignment="1">
      <alignment horizontal="right" vertical="center"/>
    </xf>
    <xf numFmtId="3" fontId="7" fillId="5" borderId="1" xfId="0" applyNumberFormat="1" applyFont="1" applyFill="1" applyBorder="1" applyAlignment="1">
      <alignment horizontal="right" vertical="center"/>
    </xf>
    <xf numFmtId="166" fontId="4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2" borderId="0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CE6D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4C7A5D"/>
      <rgbColor rgb="FF003300"/>
      <rgbColor rgb="FF333300"/>
      <rgbColor rgb="FF993300"/>
      <rgbColor rgb="FF993366"/>
      <rgbColor rgb="FF333399"/>
      <rgbColor rgb="FF2E533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zoomScaleNormal="100" workbookViewId="0">
      <pane ySplit="3" topLeftCell="A4" activePane="bottomLeft" state="frozen"/>
      <selection pane="bottomLeft" activeCell="F13" sqref="F13"/>
    </sheetView>
  </sheetViews>
  <sheetFormatPr baseColWidth="10" defaultColWidth="8.7109375" defaultRowHeight="15" x14ac:dyDescent="0.25"/>
  <cols>
    <col min="1" max="1" width="49.5703125" customWidth="1"/>
    <col min="2" max="2" width="16" customWidth="1"/>
    <col min="3" max="3" width="12" customWidth="1"/>
    <col min="4" max="4" width="46" customWidth="1"/>
  </cols>
  <sheetData>
    <row r="1" spans="1:4" ht="25.5" customHeight="1" x14ac:dyDescent="0.25">
      <c r="A1" s="19" t="s">
        <v>33</v>
      </c>
      <c r="B1" s="15"/>
      <c r="C1" s="15"/>
      <c r="D1" s="15"/>
    </row>
    <row r="2" spans="1:4" x14ac:dyDescent="0.25">
      <c r="A2" s="16" t="s">
        <v>0</v>
      </c>
      <c r="B2" s="16"/>
      <c r="C2" s="16"/>
      <c r="D2" s="16"/>
    </row>
    <row r="4" spans="1:4" x14ac:dyDescent="0.25">
      <c r="A4" s="12" t="s">
        <v>1</v>
      </c>
      <c r="B4" s="12"/>
      <c r="C4" s="12"/>
      <c r="D4" s="12"/>
    </row>
    <row r="5" spans="1:4" x14ac:dyDescent="0.25">
      <c r="A5" s="1" t="s">
        <v>2</v>
      </c>
      <c r="B5" s="2">
        <v>200</v>
      </c>
      <c r="C5" s="3"/>
      <c r="D5" s="4"/>
    </row>
    <row r="6" spans="1:4" x14ac:dyDescent="0.25">
      <c r="A6" s="1" t="s">
        <v>3</v>
      </c>
      <c r="B6" s="2">
        <v>225</v>
      </c>
      <c r="C6" s="3"/>
      <c r="D6" s="4"/>
    </row>
    <row r="7" spans="1:4" x14ac:dyDescent="0.25">
      <c r="A7" s="1" t="s">
        <v>4</v>
      </c>
      <c r="B7" s="2">
        <v>225</v>
      </c>
      <c r="C7" s="3"/>
      <c r="D7" s="4" t="s">
        <v>5</v>
      </c>
    </row>
    <row r="9" spans="1:4" x14ac:dyDescent="0.25">
      <c r="A9" s="12" t="s">
        <v>6</v>
      </c>
      <c r="B9" s="12"/>
      <c r="C9" s="12"/>
      <c r="D9" s="12"/>
    </row>
    <row r="10" spans="1:4" ht="22.5" x14ac:dyDescent="0.25">
      <c r="A10" s="1" t="s">
        <v>7</v>
      </c>
      <c r="B10" s="5">
        <v>5.8</v>
      </c>
      <c r="C10" s="3"/>
      <c r="D10" s="4" t="s">
        <v>8</v>
      </c>
    </row>
    <row r="11" spans="1:4" x14ac:dyDescent="0.25">
      <c r="A11" s="1" t="s">
        <v>9</v>
      </c>
      <c r="B11" s="6">
        <v>85</v>
      </c>
      <c r="C11" s="3"/>
      <c r="D11" s="4" t="s">
        <v>29</v>
      </c>
    </row>
    <row r="12" spans="1:4" x14ac:dyDescent="0.25">
      <c r="A12" s="1" t="s">
        <v>10</v>
      </c>
      <c r="B12" s="5">
        <v>8.4</v>
      </c>
      <c r="C12" s="3"/>
      <c r="D12" s="4" t="s">
        <v>11</v>
      </c>
    </row>
    <row r="13" spans="1:4" x14ac:dyDescent="0.25">
      <c r="A13" s="1" t="s">
        <v>12</v>
      </c>
      <c r="B13" s="6">
        <v>88</v>
      </c>
      <c r="C13" s="3"/>
      <c r="D13" s="4" t="s">
        <v>13</v>
      </c>
    </row>
    <row r="14" spans="1:4" x14ac:dyDescent="0.25">
      <c r="A14" s="1" t="s">
        <v>14</v>
      </c>
      <c r="B14" s="2">
        <v>164</v>
      </c>
      <c r="C14" s="3"/>
      <c r="D14" s="18" t="s">
        <v>30</v>
      </c>
    </row>
    <row r="15" spans="1:4" x14ac:dyDescent="0.25">
      <c r="A15" s="7" t="s">
        <v>15</v>
      </c>
      <c r="B15" s="8">
        <f>B14/1000/(B13/100)</f>
        <v>0.18636363636363637</v>
      </c>
      <c r="C15" s="3"/>
      <c r="D15" s="3"/>
    </row>
    <row r="16" spans="1:4" x14ac:dyDescent="0.25">
      <c r="A16" s="7" t="s">
        <v>16</v>
      </c>
      <c r="B16" s="8">
        <f>(B10/B12)*(B14/1000/(B13/100))</f>
        <v>0.12867965367965367</v>
      </c>
      <c r="C16" s="3"/>
      <c r="D16" s="3"/>
    </row>
    <row r="17" spans="1:4" ht="22.5" x14ac:dyDescent="0.25">
      <c r="A17" s="7" t="s">
        <v>17</v>
      </c>
      <c r="B17" s="9">
        <f>B16*(B11/100)*1000</f>
        <v>109.37770562770561</v>
      </c>
      <c r="C17" s="3"/>
      <c r="D17" s="4" t="s">
        <v>18</v>
      </c>
    </row>
    <row r="19" spans="1:4" x14ac:dyDescent="0.25">
      <c r="A19" s="12" t="s">
        <v>19</v>
      </c>
      <c r="B19" s="12"/>
      <c r="C19" s="12"/>
      <c r="D19" s="12"/>
    </row>
    <row r="20" spans="1:4" ht="22.5" x14ac:dyDescent="0.25">
      <c r="A20" s="1" t="s">
        <v>20</v>
      </c>
      <c r="B20" s="5">
        <v>14.83</v>
      </c>
      <c r="C20" s="3"/>
      <c r="D20" s="17" t="s">
        <v>31</v>
      </c>
    </row>
    <row r="21" spans="1:4" x14ac:dyDescent="0.25">
      <c r="A21" s="7" t="s">
        <v>21</v>
      </c>
      <c r="B21" s="9">
        <f>B20*10</f>
        <v>148.30000000000001</v>
      </c>
      <c r="C21" s="3"/>
      <c r="D21" s="3"/>
    </row>
    <row r="22" spans="1:4" ht="33.75" x14ac:dyDescent="0.25">
      <c r="A22" s="1" t="s">
        <v>22</v>
      </c>
      <c r="B22" s="5">
        <v>25</v>
      </c>
      <c r="C22" s="3"/>
      <c r="D22" s="17" t="s">
        <v>32</v>
      </c>
    </row>
    <row r="23" spans="1:4" x14ac:dyDescent="0.25">
      <c r="A23" s="7" t="s">
        <v>23</v>
      </c>
      <c r="B23" s="9">
        <f>B22*10</f>
        <v>250</v>
      </c>
      <c r="C23" s="3"/>
      <c r="D23" s="3"/>
    </row>
    <row r="25" spans="1:4" x14ac:dyDescent="0.25">
      <c r="A25" s="12" t="s">
        <v>24</v>
      </c>
      <c r="B25" s="12"/>
      <c r="C25" s="12"/>
      <c r="D25" s="12"/>
    </row>
    <row r="26" spans="1:4" x14ac:dyDescent="0.25">
      <c r="A26" s="1" t="s">
        <v>25</v>
      </c>
      <c r="B26" s="9">
        <f>B7</f>
        <v>225</v>
      </c>
      <c r="C26" s="3"/>
      <c r="D26" s="3"/>
    </row>
    <row r="27" spans="1:4" x14ac:dyDescent="0.25">
      <c r="A27" s="1" t="s">
        <v>26</v>
      </c>
      <c r="B27" s="10">
        <f>B7-B17</f>
        <v>115.62229437229439</v>
      </c>
      <c r="C27" s="3"/>
      <c r="D27" s="3"/>
    </row>
    <row r="28" spans="1:4" x14ac:dyDescent="0.25">
      <c r="A28" s="1" t="s">
        <v>27</v>
      </c>
      <c r="B28" s="10">
        <f>B7-B23</f>
        <v>-25</v>
      </c>
      <c r="C28" s="3"/>
      <c r="D28" s="3"/>
    </row>
    <row r="29" spans="1:4" ht="30" customHeight="1" x14ac:dyDescent="0.25">
      <c r="A29" s="7" t="s">
        <v>28</v>
      </c>
      <c r="B29" s="13" t="str">
        <f>IF(B7&lt;=B17,"Günstig – unter Energie-Vergleichswert",IF(B7&lt;=B23,"Vertretbar – über Energiewert, aber unter eigenen Vollkosten","Teuer – über eigenen Vollkosten, Zukauf nur bei Flächen-/Zeitknappheit oder fehlender Alternative sinnvoll"))</f>
        <v>Vertretbar – über Energiewert, aber unter eigenen Vollkosten</v>
      </c>
      <c r="C29" s="13"/>
      <c r="D29" s="13"/>
    </row>
    <row r="31" spans="1:4" x14ac:dyDescent="0.25">
      <c r="A31" s="14"/>
      <c r="B31" s="14"/>
      <c r="C31" s="14"/>
      <c r="D31" s="14"/>
    </row>
    <row r="32" spans="1:4" ht="24" customHeight="1" x14ac:dyDescent="0.25">
      <c r="A32" s="11"/>
      <c r="B32" s="11"/>
      <c r="C32" s="11"/>
      <c r="D32" s="11"/>
    </row>
    <row r="33" spans="1:4" ht="24" customHeight="1" x14ac:dyDescent="0.25">
      <c r="A33" s="11"/>
      <c r="B33" s="11"/>
      <c r="C33" s="11"/>
      <c r="D33" s="11"/>
    </row>
    <row r="34" spans="1:4" ht="24" customHeight="1" x14ac:dyDescent="0.25">
      <c r="A34" s="11"/>
      <c r="B34" s="11"/>
      <c r="C34" s="11"/>
      <c r="D34" s="11"/>
    </row>
    <row r="35" spans="1:4" ht="24" customHeight="1" x14ac:dyDescent="0.25">
      <c r="A35" s="11"/>
      <c r="B35" s="11"/>
      <c r="C35" s="11"/>
      <c r="D35" s="11"/>
    </row>
  </sheetData>
  <sheetProtection sheet="1" objects="1" scenarios="1"/>
  <mergeCells count="12">
    <mergeCell ref="A1:D1"/>
    <mergeCell ref="A2:D2"/>
    <mergeCell ref="A4:D4"/>
    <mergeCell ref="A9:D9"/>
    <mergeCell ref="A19:D19"/>
    <mergeCell ref="A34:D34"/>
    <mergeCell ref="A35:D35"/>
    <mergeCell ref="A25:D25"/>
    <mergeCell ref="B29:D29"/>
    <mergeCell ref="A31:D31"/>
    <mergeCell ref="A32:D32"/>
    <mergeCell ref="A33:D33"/>
  </mergeCell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Heuzukauf Wirtschaftlichkeit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Hans Egger</cp:lastModifiedBy>
  <cp:revision>0</cp:revision>
  <dcterms:created xsi:type="dcterms:W3CDTF">2026-08-02T20:49:21Z</dcterms:created>
  <dcterms:modified xsi:type="dcterms:W3CDTF">2026-08-04T13:03:34Z</dcterms:modified>
  <dc:language>en-US</dc:language>
</cp:coreProperties>
</file>