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sen\Desktop\"/>
    </mc:Choice>
  </mc:AlternateContent>
  <xr:revisionPtr revIDLastSave="0" documentId="8_{2CEFC319-B4DC-4515-97F8-FD01342B1B54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Tabelle5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F12" i="5" s="1"/>
  <c r="E9" i="5"/>
  <c r="E12" i="5" s="1"/>
  <c r="E15" i="5" s="1"/>
  <c r="D9" i="5"/>
  <c r="D12" i="5" s="1"/>
  <c r="D15" i="5" s="1"/>
  <c r="C9" i="5"/>
  <c r="C12" i="5" s="1"/>
  <c r="C15" i="5" s="1"/>
  <c r="F10" i="5"/>
  <c r="D10" i="5"/>
  <c r="F15" i="5" l="1"/>
  <c r="D18" i="5"/>
  <c r="D13" i="5"/>
  <c r="E18" i="5"/>
  <c r="E13" i="5"/>
  <c r="E10" i="5"/>
  <c r="F13" i="5"/>
  <c r="C18" i="5"/>
  <c r="F18" i="5"/>
  <c r="F19" i="5" l="1"/>
  <c r="F16" i="5"/>
  <c r="E19" i="5"/>
  <c r="D19" i="5"/>
  <c r="E16" i="5"/>
  <c r="D16" i="5"/>
</calcChain>
</file>

<file path=xl/sharedStrings.xml><?xml version="1.0" encoding="utf-8"?>
<sst xmlns="http://schemas.openxmlformats.org/spreadsheetml/2006/main" count="19" uniqueCount="18">
  <si>
    <t>Stallinnenraum m²</t>
  </si>
  <si>
    <t>ASR m²</t>
  </si>
  <si>
    <t>Bioverordnung alt vor 2022</t>
  </si>
  <si>
    <t>Rein-Raus Verfahren (5 Umtriebe/Jahr)</t>
  </si>
  <si>
    <t>Vormast-Verfahren (8,5 Umtriebe/Jahr)</t>
  </si>
  <si>
    <t>max. Anzahl an Masthühnern Stück</t>
  </si>
  <si>
    <t>erforderliche Abstockung Stück</t>
  </si>
  <si>
    <t>Deckungsbeitrag (DB) pro Masthuhn in €</t>
  </si>
  <si>
    <t>DB pro Partie in €</t>
  </si>
  <si>
    <t xml:space="preserve">Verlust im Vergleich zu Bioverordnung alt in € </t>
  </si>
  <si>
    <t>Ø Endgewicht Masthühner Lebend in kg</t>
  </si>
  <si>
    <t>DB pro Jahr in €</t>
  </si>
  <si>
    <t xml:space="preserve">Bioverordnung neu ab 2022 </t>
  </si>
  <si>
    <t>Nutzung des ASR als Stallfläche</t>
  </si>
  <si>
    <t>ohne Nutzung des ASR als Stallfläche</t>
  </si>
  <si>
    <t>eingeschränkte Nutzung des ASR als Stallfläche</t>
  </si>
  <si>
    <t>Verlust im Vergleich zu Bioverordnung alt in €</t>
  </si>
  <si>
    <t>Auswirkungen der neuen Bioverordnung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</si>
</sst>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3" fontId="0" fillId="0" borderId="3" xfId="0" applyNumberFormat="1" applyBorder="1"/>
    <xf numFmtId="3" fontId="0" fillId="0" borderId="0" xfId="0" applyNumberFormat="1"/>
    <xf numFmtId="3" fontId="0" fillId="0" borderId="1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1" fontId="0" fillId="0" borderId="1" xfId="0" applyNumberFormat="1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7" workbookViewId="0">
      <selection activeCell="C5" sqref="C5:F5"/>
    </sheetView>
  </sheetViews>
  <sheetFormatPr baseColWidth="10" defaultRowHeight="14.25" x14ac:dyDescent="0.45"/>
  <cols>
    <col min="1" max="1" width="5" customWidth="1"/>
    <col min="2" max="2" width="41.3984375" customWidth="1"/>
    <col min="3" max="6" width="23.86328125" customWidth="1"/>
  </cols>
  <sheetData>
    <row r="1" spans="1:8" ht="28.15" customHeight="1" thickBot="1" x14ac:dyDescent="0.5">
      <c r="A1" s="22" t="s">
        <v>17</v>
      </c>
      <c r="B1" s="22"/>
      <c r="C1" s="22"/>
      <c r="D1" s="22"/>
      <c r="E1" s="22"/>
      <c r="F1" s="22"/>
    </row>
    <row r="2" spans="1:8" ht="28.15" customHeight="1" x14ac:dyDescent="0.45">
      <c r="A2" s="14"/>
      <c r="B2" s="14"/>
      <c r="C2" s="23" t="s">
        <v>2</v>
      </c>
      <c r="D2" s="25" t="s">
        <v>12</v>
      </c>
      <c r="E2" s="26"/>
      <c r="F2" s="27"/>
    </row>
    <row r="3" spans="1:8" s="1" customFormat="1" ht="39" customHeight="1" thickBot="1" x14ac:dyDescent="0.5">
      <c r="C3" s="24"/>
      <c r="D3" s="16" t="s">
        <v>13</v>
      </c>
      <c r="E3" s="15" t="s">
        <v>14</v>
      </c>
      <c r="F3" s="16" t="s">
        <v>15</v>
      </c>
    </row>
    <row r="4" spans="1:8" x14ac:dyDescent="0.45">
      <c r="B4" s="4" t="s">
        <v>0</v>
      </c>
      <c r="C4" s="31">
        <v>440</v>
      </c>
      <c r="D4" s="32"/>
      <c r="E4" s="32"/>
      <c r="F4" s="33"/>
      <c r="H4" s="17"/>
    </row>
    <row r="5" spans="1:8" x14ac:dyDescent="0.45">
      <c r="B5" s="5" t="s">
        <v>1</v>
      </c>
      <c r="C5" s="34">
        <v>150</v>
      </c>
      <c r="D5" s="35"/>
      <c r="E5" s="35"/>
      <c r="F5" s="36"/>
      <c r="H5" s="17"/>
    </row>
    <row r="6" spans="1:8" x14ac:dyDescent="0.45">
      <c r="B6" s="5" t="s">
        <v>10</v>
      </c>
      <c r="C6" s="34">
        <v>2.25</v>
      </c>
      <c r="D6" s="35"/>
      <c r="E6" s="35"/>
      <c r="F6" s="36"/>
      <c r="H6" s="18"/>
    </row>
    <row r="7" spans="1:8" ht="14.65" thickBot="1" x14ac:dyDescent="0.5">
      <c r="B7" s="21" t="s">
        <v>7</v>
      </c>
      <c r="C7" s="37">
        <v>1.65</v>
      </c>
      <c r="D7" s="38"/>
      <c r="E7" s="38"/>
      <c r="F7" s="39"/>
      <c r="H7" s="18"/>
    </row>
    <row r="8" spans="1:8" ht="14.65" thickBot="1" x14ac:dyDescent="0.5">
      <c r="C8" s="19"/>
      <c r="D8" s="19"/>
      <c r="E8" s="19"/>
      <c r="F8" s="19"/>
      <c r="H8" s="18"/>
    </row>
    <row r="9" spans="1:8" s="2" customFormat="1" x14ac:dyDescent="0.45">
      <c r="B9" s="20" t="s">
        <v>5</v>
      </c>
      <c r="C9" s="11">
        <f>IF(C4*28/C6&lt;=4800,C4*28/C6,4800)</f>
        <v>4800</v>
      </c>
      <c r="D9" s="11">
        <f>IF((C4+C5)*21/C6&lt;=4800,(C4+C5)*21/C6,4800)</f>
        <v>4800</v>
      </c>
      <c r="E9" s="11">
        <f>IF(C4*21/C6&lt;=4800,C4*21/C6,4800)</f>
        <v>4106.666666666667</v>
      </c>
      <c r="F9" s="11">
        <f>IF((C4+C5)*21/C6&lt;=4800,(C4+C5)*21/C6,4800)</f>
        <v>4800</v>
      </c>
    </row>
    <row r="10" spans="1:8" ht="14.65" thickBot="1" x14ac:dyDescent="0.5">
      <c r="B10" s="6" t="s">
        <v>6</v>
      </c>
      <c r="C10" s="9"/>
      <c r="D10" s="9">
        <f>4800-4800</f>
        <v>0</v>
      </c>
      <c r="E10" s="9">
        <f>4800-E9</f>
        <v>693.33333333333303</v>
      </c>
      <c r="F10" s="9">
        <f>4800-4800</f>
        <v>0</v>
      </c>
    </row>
    <row r="11" spans="1:8" ht="14.65" thickBot="1" x14ac:dyDescent="0.5">
      <c r="E11" s="2"/>
    </row>
    <row r="12" spans="1:8" x14ac:dyDescent="0.45">
      <c r="B12" s="4" t="s">
        <v>8</v>
      </c>
      <c r="C12" s="11">
        <f>C9*C7*0.97</f>
        <v>7682.4</v>
      </c>
      <c r="D12" s="11">
        <f>D9*C7*0.97</f>
        <v>7682.4</v>
      </c>
      <c r="E12" s="11">
        <f>E9*C7*0.97</f>
        <v>6572.72</v>
      </c>
      <c r="F12" s="11">
        <f>F9*C7*0.97</f>
        <v>7682.4</v>
      </c>
    </row>
    <row r="13" spans="1:8" ht="14.65" thickBot="1" x14ac:dyDescent="0.5">
      <c r="B13" s="6" t="s">
        <v>9</v>
      </c>
      <c r="C13" s="9"/>
      <c r="D13" s="9">
        <f>C12-D12</f>
        <v>0</v>
      </c>
      <c r="E13" s="9">
        <f>C12-E12</f>
        <v>1109.6799999999994</v>
      </c>
      <c r="F13" s="9">
        <f>C12-F12</f>
        <v>0</v>
      </c>
    </row>
    <row r="14" spans="1:8" ht="14.65" thickBot="1" x14ac:dyDescent="0.5"/>
    <row r="15" spans="1:8" x14ac:dyDescent="0.45">
      <c r="A15" s="28" t="s">
        <v>11</v>
      </c>
      <c r="B15" s="7" t="s">
        <v>3</v>
      </c>
      <c r="C15" s="11">
        <f>C12*5</f>
        <v>38412</v>
      </c>
      <c r="D15" s="12">
        <f>(D12*5)</f>
        <v>38412</v>
      </c>
      <c r="E15" s="11">
        <f>E12*5</f>
        <v>32863.599999999999</v>
      </c>
      <c r="F15" s="11">
        <f>(F12*3)+(E12*2)</f>
        <v>36192.639999999999</v>
      </c>
    </row>
    <row r="16" spans="1:8" ht="14.65" thickBot="1" x14ac:dyDescent="0.5">
      <c r="A16" s="29"/>
      <c r="B16" s="8" t="s">
        <v>16</v>
      </c>
      <c r="C16" s="9"/>
      <c r="D16" s="13">
        <f>C15-D15</f>
        <v>0</v>
      </c>
      <c r="E16" s="9">
        <f>C15-E15</f>
        <v>5548.4000000000015</v>
      </c>
      <c r="F16" s="9">
        <f>D15-F15</f>
        <v>2219.3600000000006</v>
      </c>
    </row>
    <row r="17" spans="1:6" ht="14.65" thickBot="1" x14ac:dyDescent="0.5">
      <c r="A17" s="29"/>
      <c r="C17" s="10"/>
      <c r="D17" s="10"/>
      <c r="E17" s="10"/>
      <c r="F17" s="10"/>
    </row>
    <row r="18" spans="1:6" x14ac:dyDescent="0.45">
      <c r="A18" s="29"/>
      <c r="B18" s="7" t="s">
        <v>4</v>
      </c>
      <c r="C18" s="11">
        <f>C12*8.5</f>
        <v>65300.399999999994</v>
      </c>
      <c r="D18" s="12">
        <f>(D12*8.5)</f>
        <v>65300.399999999994</v>
      </c>
      <c r="E18" s="11">
        <f>E12*8.5</f>
        <v>55868.12</v>
      </c>
      <c r="F18" s="11">
        <f>(F12*5.5)+(E12*3)</f>
        <v>61971.360000000001</v>
      </c>
    </row>
    <row r="19" spans="1:6" ht="14.65" thickBot="1" x14ac:dyDescent="0.5">
      <c r="A19" s="30"/>
      <c r="B19" s="8" t="s">
        <v>16</v>
      </c>
      <c r="C19" s="9"/>
      <c r="D19" s="13">
        <f>C18-D18</f>
        <v>0</v>
      </c>
      <c r="E19" s="9">
        <f>C18-E18</f>
        <v>9432.2799999999916</v>
      </c>
      <c r="F19" s="9">
        <f>D18-F18</f>
        <v>3329.0399999999936</v>
      </c>
    </row>
    <row r="27" spans="1:6" x14ac:dyDescent="0.45">
      <c r="C27" s="3"/>
    </row>
  </sheetData>
  <mergeCells count="8">
    <mergeCell ref="A1:F1"/>
    <mergeCell ref="C2:C3"/>
    <mergeCell ref="D2:F2"/>
    <mergeCell ref="A15:A19"/>
    <mergeCell ref="C4:F4"/>
    <mergeCell ref="C5:F5"/>
    <mergeCell ref="C6:F6"/>
    <mergeCell ref="C7:F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Tabelle5</vt:lpstr>
    </vt:vector>
  </TitlesOfParts>
  <Company>Kammer für Land- und Forstwirtschaft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Hartwig</dc:creator>
  <cp:lastModifiedBy>hussain khalid</cp:lastModifiedBy>
  <cp:lastPrinted>2024-04-11T07:01:04Z</cp:lastPrinted>
  <dcterms:created xsi:type="dcterms:W3CDTF">2024-03-12T13:18:48Z</dcterms:created>
  <dcterms:modified xsi:type="dcterms:W3CDTF">2024-04-11T12:15:20Z</dcterms:modified>
</cp:coreProperties>
</file>