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Referat5-Forstwirtschaft\Ablage\25 Jagd_Umwelt\25.05 Jagdbeiräte\25.05.00 Allgemeines und JVB\Jagdverwaltungsbeirat\2021 03 Information_Zoom\Unterlagen für Teilnehmer\"/>
    </mc:Choice>
  </mc:AlternateContent>
  <bookViews>
    <workbookView xWindow="0" yWindow="0" windowWidth="15690" windowHeight="8835" activeTab="1"/>
  </bookViews>
  <sheets>
    <sheet name="PP 2021_22" sheetId="2" r:id="rId1"/>
    <sheet name="Ab PP 2023_2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32" i="1"/>
  <c r="I32" i="1"/>
  <c r="I20" i="1"/>
  <c r="D39" i="2" l="1"/>
  <c r="J39" i="2"/>
  <c r="J27" i="2"/>
  <c r="J15" i="2"/>
  <c r="Q51" i="2"/>
  <c r="Q50" i="2"/>
  <c r="Q49" i="2"/>
  <c r="Q48" i="2"/>
  <c r="Q47" i="2"/>
  <c r="J42" i="2"/>
  <c r="I42" i="2"/>
  <c r="D42" i="2"/>
  <c r="C42" i="2"/>
  <c r="J41" i="2"/>
  <c r="I41" i="2"/>
  <c r="D41" i="2"/>
  <c r="C41" i="2"/>
  <c r="J38" i="2"/>
  <c r="K41" i="2" s="1"/>
  <c r="D38" i="2"/>
  <c r="E36" i="2" s="1"/>
  <c r="L37" i="2"/>
  <c r="K36" i="2"/>
  <c r="K35" i="2"/>
  <c r="L34" i="2"/>
  <c r="L35" i="2" s="1"/>
  <c r="M35" i="2" s="1"/>
  <c r="K34" i="2"/>
  <c r="F34" i="2"/>
  <c r="G34" i="2" s="1"/>
  <c r="E34" i="2"/>
  <c r="K30" i="2"/>
  <c r="J30" i="2"/>
  <c r="D30" i="2"/>
  <c r="K29" i="2"/>
  <c r="J29" i="2"/>
  <c r="D29" i="2"/>
  <c r="N27" i="2"/>
  <c r="J26" i="2"/>
  <c r="D26" i="2"/>
  <c r="E29" i="2" s="1"/>
  <c r="E30" i="2" s="1"/>
  <c r="L25" i="2"/>
  <c r="K24" i="2"/>
  <c r="E24" i="2"/>
  <c r="L23" i="2"/>
  <c r="M23" i="2" s="1"/>
  <c r="K23" i="2"/>
  <c r="E23" i="2"/>
  <c r="M22" i="2"/>
  <c r="L22" i="2"/>
  <c r="L24" i="2" s="1"/>
  <c r="M24" i="2" s="1"/>
  <c r="K22" i="2"/>
  <c r="F22" i="2"/>
  <c r="F23" i="2" s="1"/>
  <c r="E22" i="2"/>
  <c r="E26" i="2" s="1"/>
  <c r="J18" i="2"/>
  <c r="D18" i="2"/>
  <c r="J17" i="2"/>
  <c r="D17" i="2"/>
  <c r="J14" i="2"/>
  <c r="D14" i="2"/>
  <c r="D15" i="2" s="1"/>
  <c r="L13" i="2"/>
  <c r="K12" i="2"/>
  <c r="K11" i="2"/>
  <c r="L10" i="2"/>
  <c r="L11" i="2" s="1"/>
  <c r="M11" i="2" s="1"/>
  <c r="K10" i="2"/>
  <c r="F10" i="2"/>
  <c r="G10" i="2" s="1"/>
  <c r="F35" i="2" l="1"/>
  <c r="F37" i="2" s="1"/>
  <c r="H26" i="2"/>
  <c r="H27" i="2" s="1"/>
  <c r="D27" i="2"/>
  <c r="F11" i="2"/>
  <c r="F13" i="2" s="1"/>
  <c r="K38" i="2"/>
  <c r="K26" i="2"/>
  <c r="N26" i="2"/>
  <c r="K14" i="2"/>
  <c r="E12" i="2"/>
  <c r="E10" i="2"/>
  <c r="E17" i="2"/>
  <c r="E18" i="2" s="1"/>
  <c r="G23" i="2"/>
  <c r="F25" i="2"/>
  <c r="F24" i="2"/>
  <c r="G11" i="2"/>
  <c r="L12" i="2"/>
  <c r="M12" i="2" s="1"/>
  <c r="G22" i="2"/>
  <c r="G35" i="2"/>
  <c r="L36" i="2"/>
  <c r="M36" i="2" s="1"/>
  <c r="E41" i="2"/>
  <c r="E42" i="2" s="1"/>
  <c r="M10" i="2"/>
  <c r="F12" i="2"/>
  <c r="N14" i="2"/>
  <c r="N15" i="2"/>
  <c r="K17" i="2"/>
  <c r="K18" i="2"/>
  <c r="M34" i="2"/>
  <c r="F36" i="2"/>
  <c r="G36" i="2" s="1"/>
  <c r="N38" i="2"/>
  <c r="N39" i="2"/>
  <c r="K42" i="2"/>
  <c r="E11" i="2"/>
  <c r="H14" i="2"/>
  <c r="H15" i="2" s="1"/>
  <c r="H7" i="2" s="1"/>
  <c r="E35" i="2"/>
  <c r="E38" i="2" s="1"/>
  <c r="H38" i="2"/>
  <c r="H39" i="2" s="1"/>
  <c r="G12" i="2" l="1"/>
  <c r="E14" i="2"/>
  <c r="N7" i="2"/>
  <c r="G24" i="2"/>
  <c r="E23" i="1" l="1"/>
  <c r="E11" i="1"/>
  <c r="L36" i="1"/>
  <c r="L24" i="1"/>
  <c r="E36" i="1"/>
  <c r="E24" i="1"/>
  <c r="J36" i="1" l="1"/>
  <c r="J35" i="1"/>
  <c r="E35" i="1"/>
  <c r="J24" i="1"/>
  <c r="J23" i="1"/>
  <c r="P48" i="1"/>
  <c r="P49" i="1"/>
  <c r="P50" i="1"/>
  <c r="P51" i="1"/>
  <c r="P47" i="1"/>
  <c r="I38" i="1"/>
  <c r="J34" i="1" s="1"/>
  <c r="D38" i="1"/>
  <c r="D39" i="1" s="1"/>
  <c r="I26" i="1"/>
  <c r="D26" i="1"/>
  <c r="E22" i="1" s="1"/>
  <c r="C42" i="1"/>
  <c r="C41" i="1"/>
  <c r="I42" i="1"/>
  <c r="D42" i="1"/>
  <c r="I41" i="1"/>
  <c r="D41" i="1"/>
  <c r="K34" i="1"/>
  <c r="F34" i="1"/>
  <c r="I30" i="1"/>
  <c r="D30" i="1"/>
  <c r="I29" i="1"/>
  <c r="D29" i="1"/>
  <c r="K22" i="1"/>
  <c r="F22" i="1"/>
  <c r="K10" i="1"/>
  <c r="I18" i="1"/>
  <c r="I17" i="1"/>
  <c r="I14" i="1"/>
  <c r="J11" i="1" s="1"/>
  <c r="D18" i="1"/>
  <c r="D17" i="1"/>
  <c r="K37" i="1" l="1"/>
  <c r="K36" i="1"/>
  <c r="K25" i="1"/>
  <c r="K24" i="1"/>
  <c r="K13" i="1"/>
  <c r="K12" i="1"/>
  <c r="L12" i="1" s="1"/>
  <c r="G34" i="1"/>
  <c r="F36" i="1"/>
  <c r="G36" i="1" s="1"/>
  <c r="E34" i="1"/>
  <c r="E38" i="1" s="1"/>
  <c r="F23" i="1"/>
  <c r="F24" i="1"/>
  <c r="G24" i="1" s="1"/>
  <c r="J22" i="1"/>
  <c r="K11" i="1"/>
  <c r="L11" i="1" s="1"/>
  <c r="D27" i="1"/>
  <c r="H26" i="1"/>
  <c r="H27" i="1" s="1"/>
  <c r="E29" i="1"/>
  <c r="E30" i="1" s="1"/>
  <c r="J41" i="1"/>
  <c r="J42" i="1"/>
  <c r="E41" i="1"/>
  <c r="H39" i="1"/>
  <c r="J29" i="1"/>
  <c r="J30" i="1" s="1"/>
  <c r="M26" i="1"/>
  <c r="J12" i="1"/>
  <c r="J10" i="1"/>
  <c r="M38" i="1"/>
  <c r="M39" i="1" s="1"/>
  <c r="H38" i="1"/>
  <c r="E42" i="1"/>
  <c r="M27" i="1"/>
  <c r="J17" i="1"/>
  <c r="J18" i="1" s="1"/>
  <c r="M14" i="1"/>
  <c r="M15" i="1" s="1"/>
  <c r="L34" i="1"/>
  <c r="K35" i="1"/>
  <c r="L35" i="1" s="1"/>
  <c r="J38" i="1"/>
  <c r="F35" i="1"/>
  <c r="K23" i="1"/>
  <c r="L23" i="1" s="1"/>
  <c r="L22" i="1"/>
  <c r="G22" i="1"/>
  <c r="L10" i="1"/>
  <c r="F10" i="1"/>
  <c r="F12" i="1" s="1"/>
  <c r="D14" i="1"/>
  <c r="E12" i="1" s="1"/>
  <c r="M7" i="1" l="1"/>
  <c r="G35" i="1"/>
  <c r="F37" i="1"/>
  <c r="G23" i="1"/>
  <c r="F25" i="1"/>
  <c r="E26" i="1"/>
  <c r="E10" i="1"/>
  <c r="D15" i="1"/>
  <c r="H14" i="1"/>
  <c r="H15" i="1" s="1"/>
  <c r="H7" i="1" s="1"/>
  <c r="E17" i="1"/>
  <c r="E18" i="1" s="1"/>
  <c r="J14" i="1"/>
  <c r="J26" i="1"/>
  <c r="F11" i="1"/>
  <c r="G10" i="1"/>
  <c r="G11" i="1" l="1"/>
  <c r="F13" i="1"/>
  <c r="G12" i="1" s="1"/>
  <c r="E14" i="1"/>
</calcChain>
</file>

<file path=xl/sharedStrings.xml><?xml version="1.0" encoding="utf-8"?>
<sst xmlns="http://schemas.openxmlformats.org/spreadsheetml/2006/main" count="201" uniqueCount="40">
  <si>
    <t>Summe</t>
  </si>
  <si>
    <t>Stk/ 100 ha</t>
  </si>
  <si>
    <t>ha</t>
  </si>
  <si>
    <t>Böcke</t>
  </si>
  <si>
    <t>männlich</t>
  </si>
  <si>
    <t>weiblich</t>
  </si>
  <si>
    <t>Kitze</t>
  </si>
  <si>
    <t>Stück</t>
  </si>
  <si>
    <t>%</t>
  </si>
  <si>
    <t>Soll in %</t>
  </si>
  <si>
    <t>Abweichung</t>
  </si>
  <si>
    <t xml:space="preserve"> +- </t>
  </si>
  <si>
    <t>keine Farbe</t>
  </si>
  <si>
    <t>&gt;</t>
  </si>
  <si>
    <t>dunkelgrün</t>
  </si>
  <si>
    <t>hellgrün</t>
  </si>
  <si>
    <t>&lt;</t>
  </si>
  <si>
    <t>dunkelrot</t>
  </si>
  <si>
    <t>hellrot</t>
  </si>
  <si>
    <t>Abschuss-richtlinie</t>
  </si>
  <si>
    <t>Geißen</t>
  </si>
  <si>
    <t xml:space="preserve">Gemeindejagd </t>
  </si>
  <si>
    <t>Antrag Periode 2021/22</t>
  </si>
  <si>
    <t>Tiere</t>
  </si>
  <si>
    <t>Hirsche</t>
  </si>
  <si>
    <t>Kälber</t>
  </si>
  <si>
    <t>Stk. SOLL</t>
  </si>
  <si>
    <t>pro Jahr</t>
  </si>
  <si>
    <t>Summe in der Periode</t>
  </si>
  <si>
    <t>Jagdlich nutzbare Fläche</t>
  </si>
  <si>
    <t>Summe Schalenwild in Stk je 100 ha und Jahr</t>
  </si>
  <si>
    <t>Rehwild
GV = 1 : 1</t>
  </si>
  <si>
    <t>Rotwild
 GV = 1 : 1</t>
  </si>
  <si>
    <t>Gamswild
GV = 1 : 1,1</t>
  </si>
  <si>
    <t xml:space="preserve">Abschusserfüllung und Abschussplanunng </t>
  </si>
  <si>
    <t>Soll - Ist- Verlgeich auf Basis der geltenden Abschussrichtlinie</t>
  </si>
  <si>
    <t>März 2021</t>
  </si>
  <si>
    <t>Abschuss 2019/20</t>
  </si>
  <si>
    <t>Abschuss 2021/22</t>
  </si>
  <si>
    <t>Antrag Periode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</si>
</sst>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9F9F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9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9" fontId="0" fillId="0" borderId="1" xfId="1" applyFont="1" applyBorder="1"/>
    <xf numFmtId="0" fontId="4" fillId="0" borderId="0" xfId="0" applyFont="1"/>
    <xf numFmtId="9" fontId="0" fillId="0" borderId="0" xfId="0" applyNumberFormat="1" applyAlignment="1">
      <alignment horizontal="center"/>
    </xf>
    <xf numFmtId="0" fontId="0" fillId="0" borderId="0" xfId="0" applyAlignment="1"/>
    <xf numFmtId="9" fontId="0" fillId="0" borderId="0" xfId="0" applyNumberFormat="1" applyAlignment="1"/>
    <xf numFmtId="0" fontId="0" fillId="0" borderId="5" xfId="0" applyBorder="1"/>
    <xf numFmtId="0" fontId="0" fillId="0" borderId="6" xfId="0" applyBorder="1"/>
    <xf numFmtId="9" fontId="0" fillId="0" borderId="0" xfId="1" applyFont="1" applyBorder="1"/>
    <xf numFmtId="164" fontId="0" fillId="0" borderId="6" xfId="0" applyNumberFormat="1" applyBorder="1"/>
    <xf numFmtId="164" fontId="0" fillId="0" borderId="8" xfId="0" applyNumberFormat="1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/>
    <xf numFmtId="9" fontId="0" fillId="0" borderId="6" xfId="1" applyFont="1" applyBorder="1"/>
    <xf numFmtId="1" fontId="0" fillId="0" borderId="0" xfId="1" applyNumberFormat="1" applyFont="1" applyBorder="1"/>
    <xf numFmtId="0" fontId="0" fillId="0" borderId="8" xfId="0" applyBorder="1"/>
    <xf numFmtId="0" fontId="3" fillId="0" borderId="0" xfId="0" applyFont="1" applyAlignment="1"/>
    <xf numFmtId="9" fontId="0" fillId="0" borderId="0" xfId="0" applyNumberFormat="1" applyAlignment="1">
      <alignment horizontal="left"/>
    </xf>
    <xf numFmtId="164" fontId="0" fillId="0" borderId="0" xfId="0" applyNumberFormat="1" applyBorder="1"/>
    <xf numFmtId="0" fontId="0" fillId="0" borderId="5" xfId="0" applyBorder="1" applyAlignment="1">
      <alignment horizontal="right" indent="3"/>
    </xf>
    <xf numFmtId="0" fontId="0" fillId="0" borderId="2" xfId="0" applyBorder="1"/>
    <xf numFmtId="0" fontId="0" fillId="0" borderId="4" xfId="0" applyBorder="1"/>
    <xf numFmtId="0" fontId="2" fillId="0" borderId="2" xfId="0" applyFont="1" applyBorder="1"/>
    <xf numFmtId="0" fontId="2" fillId="0" borderId="5" xfId="0" applyFont="1" applyBorder="1" applyAlignment="1">
      <alignment vertical="center"/>
    </xf>
    <xf numFmtId="0" fontId="0" fillId="0" borderId="7" xfId="0" applyBorder="1" applyAlignment="1">
      <alignment horizontal="right" indent="3"/>
    </xf>
    <xf numFmtId="0" fontId="0" fillId="0" borderId="3" xfId="0" applyBorder="1"/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right" indent="3"/>
    </xf>
    <xf numFmtId="164" fontId="0" fillId="0" borderId="4" xfId="0" applyNumberFormat="1" applyBorder="1"/>
    <xf numFmtId="0" fontId="2" fillId="0" borderId="0" xfId="0" applyFont="1" applyBorder="1"/>
    <xf numFmtId="0" fontId="2" fillId="0" borderId="1" xfId="0" applyFont="1" applyBorder="1"/>
    <xf numFmtId="0" fontId="0" fillId="0" borderId="0" xfId="0" applyBorder="1" applyAlignment="1">
      <alignment horizontal="right" indent="3"/>
    </xf>
    <xf numFmtId="9" fontId="0" fillId="4" borderId="3" xfId="0" applyNumberFormat="1" applyFill="1" applyBorder="1"/>
    <xf numFmtId="164" fontId="0" fillId="4" borderId="4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3" xfId="0" applyFill="1" applyBorder="1" applyAlignment="1">
      <alignment horizontal="right" indent="3"/>
    </xf>
    <xf numFmtId="0" fontId="0" fillId="4" borderId="7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right" indent="3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right" indent="3"/>
    </xf>
    <xf numFmtId="9" fontId="0" fillId="7" borderId="3" xfId="0" applyNumberFormat="1" applyFill="1" applyBorder="1"/>
    <xf numFmtId="164" fontId="0" fillId="7" borderId="4" xfId="0" applyNumberFormat="1" applyFill="1" applyBorder="1" applyAlignment="1">
      <alignment horizontal="center"/>
    </xf>
    <xf numFmtId="0" fontId="0" fillId="7" borderId="7" xfId="0" applyFill="1" applyBorder="1"/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right" indent="3"/>
    </xf>
    <xf numFmtId="0" fontId="0" fillId="4" borderId="2" xfId="0" applyFill="1" applyBorder="1" applyAlignment="1">
      <alignment horizontal="right" indent="3"/>
    </xf>
    <xf numFmtId="0" fontId="0" fillId="7" borderId="2" xfId="0" applyFill="1" applyBorder="1" applyAlignment="1">
      <alignment horizontal="right" indent="3"/>
    </xf>
    <xf numFmtId="0" fontId="0" fillId="7" borderId="7" xfId="0" applyFill="1" applyBorder="1" applyAlignment="1">
      <alignment horizontal="right" indent="3"/>
    </xf>
    <xf numFmtId="0" fontId="0" fillId="4" borderId="7" xfId="0" applyFill="1" applyBorder="1" applyAlignment="1">
      <alignment horizontal="right" indent="3"/>
    </xf>
    <xf numFmtId="0" fontId="0" fillId="8" borderId="3" xfId="0" applyFill="1" applyBorder="1" applyAlignment="1">
      <alignment horizontal="center"/>
    </xf>
    <xf numFmtId="0" fontId="0" fillId="8" borderId="2" xfId="0" applyFill="1" applyBorder="1" applyAlignment="1">
      <alignment horizontal="right" indent="3"/>
    </xf>
    <xf numFmtId="9" fontId="0" fillId="8" borderId="3" xfId="0" applyNumberFormat="1" applyFill="1" applyBorder="1"/>
    <xf numFmtId="164" fontId="0" fillId="8" borderId="4" xfId="0" applyNumberFormat="1" applyFill="1" applyBorder="1" applyAlignment="1">
      <alignment horizontal="center"/>
    </xf>
    <xf numFmtId="0" fontId="0" fillId="8" borderId="3" xfId="0" applyFill="1" applyBorder="1" applyAlignment="1">
      <alignment horizontal="right" indent="3"/>
    </xf>
    <xf numFmtId="0" fontId="0" fillId="8" borderId="7" xfId="0" applyFill="1" applyBorder="1"/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0" fillId="8" borderId="7" xfId="0" applyFill="1" applyBorder="1" applyAlignment="1">
      <alignment horizontal="right" indent="3"/>
    </xf>
    <xf numFmtId="0" fontId="0" fillId="8" borderId="1" xfId="0" applyFill="1" applyBorder="1" applyAlignment="1">
      <alignment horizontal="right" indent="3"/>
    </xf>
    <xf numFmtId="0" fontId="0" fillId="0" borderId="12" xfId="0" applyBorder="1" applyAlignment="1">
      <alignment horizontal="right"/>
    </xf>
    <xf numFmtId="9" fontId="0" fillId="0" borderId="13" xfId="0" applyNumberFormat="1" applyBorder="1"/>
    <xf numFmtId="0" fontId="0" fillId="6" borderId="12" xfId="0" applyFill="1" applyBorder="1" applyAlignment="1">
      <alignment horizontal="right"/>
    </xf>
    <xf numFmtId="9" fontId="0" fillId="6" borderId="13" xfId="0" applyNumberFormat="1" applyFill="1" applyBorder="1"/>
    <xf numFmtId="0" fontId="5" fillId="9" borderId="12" xfId="0" applyFont="1" applyFill="1" applyBorder="1" applyAlignment="1">
      <alignment horizontal="right"/>
    </xf>
    <xf numFmtId="9" fontId="5" fillId="9" borderId="13" xfId="0" applyNumberFormat="1" applyFont="1" applyFill="1" applyBorder="1"/>
    <xf numFmtId="0" fontId="5" fillId="2" borderId="12" xfId="0" applyFont="1" applyFill="1" applyBorder="1" applyAlignment="1">
      <alignment horizontal="right"/>
    </xf>
    <xf numFmtId="9" fontId="5" fillId="2" borderId="13" xfId="0" applyNumberFormat="1" applyFont="1" applyFill="1" applyBorder="1"/>
    <xf numFmtId="0" fontId="0" fillId="10" borderId="12" xfId="0" applyFill="1" applyBorder="1" applyAlignment="1">
      <alignment horizontal="right"/>
    </xf>
    <xf numFmtId="9" fontId="0" fillId="10" borderId="13" xfId="0" applyNumberFormat="1" applyFill="1" applyBorder="1"/>
    <xf numFmtId="0" fontId="0" fillId="3" borderId="5" xfId="0" applyFill="1" applyBorder="1" applyAlignment="1">
      <alignment horizontal="right" indent="3"/>
    </xf>
    <xf numFmtId="0" fontId="0" fillId="3" borderId="7" xfId="0" applyFill="1" applyBorder="1" applyAlignment="1">
      <alignment horizontal="right" indent="3"/>
    </xf>
    <xf numFmtId="9" fontId="0" fillId="11" borderId="10" xfId="0" applyNumberFormat="1" applyFill="1" applyBorder="1" applyAlignment="1">
      <alignment horizontal="center"/>
    </xf>
    <xf numFmtId="9" fontId="0" fillId="11" borderId="11" xfId="0" applyNumberFormat="1" applyFill="1" applyBorder="1" applyAlignment="1">
      <alignment horizontal="center"/>
    </xf>
    <xf numFmtId="0" fontId="2" fillId="3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>
      <alignment horizontal="left"/>
    </xf>
    <xf numFmtId="0" fontId="0" fillId="0" borderId="0" xfId="0" applyFill="1"/>
    <xf numFmtId="0" fontId="2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Font="1"/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9" fontId="0" fillId="0" borderId="0" xfId="0" applyNumberFormat="1" applyAlignment="1">
      <alignment horizontal="right"/>
    </xf>
    <xf numFmtId="0" fontId="6" fillId="0" borderId="0" xfId="0" applyFont="1"/>
    <xf numFmtId="0" fontId="0" fillId="3" borderId="0" xfId="0" applyFont="1" applyFill="1" applyAlignment="1" applyProtection="1">
      <alignment horizontal="center" vertical="center"/>
      <protection locked="0"/>
    </xf>
    <xf numFmtId="0" fontId="8" fillId="0" borderId="0" xfId="0" applyFont="1"/>
    <xf numFmtId="0" fontId="0" fillId="0" borderId="0" xfId="0" applyFont="1" applyAlignment="1">
      <alignment horizontal="right"/>
    </xf>
    <xf numFmtId="9" fontId="0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center"/>
    </xf>
    <xf numFmtId="0" fontId="7" fillId="0" borderId="0" xfId="0" applyFont="1" applyAlignment="1">
      <alignment horizontal="right" vertical="center"/>
    </xf>
    <xf numFmtId="0" fontId="7" fillId="3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/>
    </xf>
    <xf numFmtId="0" fontId="0" fillId="8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7" fillId="0" borderId="0" xfId="0" applyFont="1" applyAlignment="1">
      <alignment horizontal="right" vertical="center"/>
    </xf>
    <xf numFmtId="164" fontId="0" fillId="7" borderId="8" xfId="0" applyNumberFormat="1" applyFill="1" applyBorder="1" applyAlignment="1">
      <alignment horizontal="center"/>
    </xf>
    <xf numFmtId="164" fontId="0" fillId="4" borderId="8" xfId="0" applyNumberFormat="1" applyFill="1" applyBorder="1" applyAlignment="1">
      <alignment horizontal="center"/>
    </xf>
    <xf numFmtId="164" fontId="0" fillId="8" borderId="8" xfId="0" applyNumberFormat="1" applyFill="1" applyBorder="1" applyAlignment="1">
      <alignment horizontal="center"/>
    </xf>
    <xf numFmtId="164" fontId="0" fillId="7" borderId="3" xfId="0" applyNumberForma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1" fontId="0" fillId="7" borderId="1" xfId="0" applyNumberFormat="1" applyFill="1" applyBorder="1" applyAlignment="1">
      <alignment horizontal="right" indent="3"/>
    </xf>
    <xf numFmtId="1" fontId="0" fillId="4" borderId="7" xfId="0" applyNumberFormat="1" applyFill="1" applyBorder="1" applyAlignment="1">
      <alignment horizontal="right" indent="3"/>
    </xf>
    <xf numFmtId="1" fontId="0" fillId="4" borderId="1" xfId="0" applyNumberFormat="1" applyFill="1" applyBorder="1" applyAlignment="1">
      <alignment horizontal="right" indent="3"/>
    </xf>
    <xf numFmtId="1" fontId="0" fillId="8" borderId="1" xfId="0" applyNumberFormat="1" applyFill="1" applyBorder="1" applyAlignment="1">
      <alignment horizontal="right" indent="3"/>
    </xf>
    <xf numFmtId="1" fontId="0" fillId="8" borderId="7" xfId="0" applyNumberFormat="1" applyFill="1" applyBorder="1" applyAlignment="1">
      <alignment horizontal="right" indent="3"/>
    </xf>
    <xf numFmtId="1" fontId="0" fillId="7" borderId="7" xfId="0" applyNumberFormat="1" applyFill="1" applyBorder="1" applyAlignment="1">
      <alignment horizontal="right" indent="3"/>
    </xf>
    <xf numFmtId="165" fontId="0" fillId="0" borderId="0" xfId="1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9" fontId="0" fillId="11" borderId="10" xfId="0" applyNumberFormat="1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9" fontId="0" fillId="0" borderId="0" xfId="1" applyFont="1" applyBorder="1" applyAlignment="1">
      <alignment horizontal="right" vertic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6" fillId="8" borderId="2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165" fontId="0" fillId="0" borderId="0" xfId="1" applyNumberFormat="1" applyFont="1" applyBorder="1" applyAlignment="1">
      <alignment horizontal="right" vertical="center"/>
    </xf>
    <xf numFmtId="165" fontId="0" fillId="0" borderId="1" xfId="1" applyNumberFormat="1" applyFont="1" applyBorder="1" applyAlignment="1">
      <alignment horizontal="right" vertic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6" fillId="7" borderId="2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0" fillId="5" borderId="2" xfId="0" applyFont="1" applyFill="1" applyBorder="1" applyAlignment="1" applyProtection="1">
      <alignment horizontal="center"/>
      <protection locked="0"/>
    </xf>
    <xf numFmtId="0" fontId="0" fillId="5" borderId="3" xfId="0" applyFont="1" applyFill="1" applyBorder="1" applyAlignment="1" applyProtection="1">
      <alignment horizontal="center"/>
      <protection locked="0"/>
    </xf>
    <xf numFmtId="0" fontId="0" fillId="5" borderId="4" xfId="0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</cellXfs>
  <cellStyles count="2">
    <cellStyle name="Prozent" xfId="1" builtinId="5"/>
    <cellStyle name="Standard" xfId="0" builtinId="0"/>
  </cellStyles>
  <dxfs count="2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979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979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979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979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979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979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979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979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979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979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979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979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979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979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979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979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979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979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979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979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979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979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979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979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979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979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979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979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979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979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979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979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979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979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979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979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979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979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979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rgb="FFFF9797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FF9797"/>
      <color rgb="FFFF9F9F"/>
      <color rgb="FFFF4B4B"/>
      <color rgb="FFFF0000"/>
      <color rgb="FFFF4F4F"/>
      <color rgb="FFFF89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100853</xdr:rowOff>
    </xdr:from>
    <xdr:to>
      <xdr:col>13</xdr:col>
      <xdr:colOff>373782</xdr:colOff>
      <xdr:row>0</xdr:row>
      <xdr:rowOff>496853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5375" y="100853"/>
          <a:ext cx="1897782" cy="39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100853</xdr:rowOff>
    </xdr:from>
    <xdr:to>
      <xdr:col>12</xdr:col>
      <xdr:colOff>373782</xdr:colOff>
      <xdr:row>0</xdr:row>
      <xdr:rowOff>496853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4971" y="100853"/>
          <a:ext cx="1897782" cy="39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showGridLines="0" zoomScale="85" zoomScaleNormal="85" zoomScalePageLayoutView="150" workbookViewId="0">
      <selection activeCell="J8" sqref="J8:N8"/>
    </sheetView>
  </sheetViews>
  <sheetFormatPr baseColWidth="10" defaultRowHeight="15" x14ac:dyDescent="0.25"/>
  <cols>
    <col min="1" max="1" width="11" customWidth="1"/>
    <col min="3" max="3" width="10" customWidth="1"/>
    <col min="4" max="4" width="12.140625" customWidth="1"/>
    <col min="5" max="5" width="7.140625" hidden="1" customWidth="1"/>
    <col min="6" max="6" width="10.7109375" customWidth="1"/>
    <col min="7" max="7" width="11.42578125" hidden="1" customWidth="1"/>
    <col min="8" max="8" width="8.140625" customWidth="1"/>
    <col min="9" max="9" width="10.140625" customWidth="1"/>
    <col min="10" max="10" width="12.140625" customWidth="1"/>
    <col min="11" max="11" width="7.140625" hidden="1" customWidth="1"/>
    <col min="12" max="12" width="10.7109375" customWidth="1"/>
    <col min="13" max="13" width="11.42578125" hidden="1" customWidth="1"/>
    <col min="14" max="14" width="8.140625" customWidth="1"/>
    <col min="15" max="15" width="17" bestFit="1" customWidth="1"/>
    <col min="16" max="16" width="3.85546875" hidden="1" customWidth="1"/>
    <col min="17" max="17" width="8.5703125" hidden="1" customWidth="1"/>
    <col min="18" max="18" width="11.42578125" hidden="1" customWidth="1"/>
    <col min="19" max="19" width="11.42578125" customWidth="1"/>
    <col min="20" max="20" width="4" customWidth="1"/>
    <col min="21" max="21" width="11.42578125" customWidth="1"/>
  </cols>
  <sheetData>
    <row r="1" spans="1:24" ht="49.5" customHeight="1" x14ac:dyDescent="0.3">
      <c r="A1" s="5" t="s">
        <v>34</v>
      </c>
    </row>
    <row r="2" spans="1:24" ht="15.75" x14ac:dyDescent="0.25">
      <c r="A2" s="98" t="s">
        <v>35</v>
      </c>
    </row>
    <row r="3" spans="1:24" ht="17.25" customHeight="1" x14ac:dyDescent="0.3">
      <c r="A3" s="160" t="s">
        <v>21</v>
      </c>
      <c r="B3" s="160"/>
      <c r="C3" s="99"/>
      <c r="D3" s="99"/>
      <c r="E3" s="99"/>
      <c r="F3" s="99"/>
      <c r="G3" s="109"/>
      <c r="H3" s="5"/>
      <c r="I3" s="5"/>
      <c r="J3" s="24"/>
      <c r="K3" s="24"/>
      <c r="L3" s="109"/>
      <c r="M3" s="109"/>
      <c r="N3" s="5"/>
      <c r="O3" s="5"/>
      <c r="P3" s="161"/>
      <c r="Q3" s="161"/>
      <c r="R3" s="161"/>
      <c r="S3" s="5"/>
      <c r="T3" s="5"/>
    </row>
    <row r="4" spans="1:24" ht="18.75" hidden="1" customHeight="1" x14ac:dyDescent="0.3">
      <c r="A4" s="100"/>
      <c r="B4" s="101"/>
      <c r="C4" s="101"/>
      <c r="D4" s="93"/>
      <c r="E4" s="102"/>
      <c r="F4" s="103"/>
      <c r="G4" s="10"/>
      <c r="H4" s="2"/>
      <c r="I4" s="2"/>
      <c r="J4" s="2"/>
      <c r="K4" s="25"/>
      <c r="L4" s="10"/>
      <c r="M4" s="10"/>
      <c r="N4" s="2"/>
      <c r="R4" s="4"/>
    </row>
    <row r="5" spans="1:24" ht="18.75" customHeight="1" x14ac:dyDescent="0.25">
      <c r="A5" s="93"/>
      <c r="B5" s="88"/>
      <c r="C5" s="112" t="s">
        <v>29</v>
      </c>
      <c r="D5" s="105"/>
      <c r="E5" s="106" t="s">
        <v>2</v>
      </c>
      <c r="F5" s="93"/>
      <c r="K5" s="19"/>
      <c r="N5" s="97" t="s">
        <v>36</v>
      </c>
    </row>
    <row r="6" spans="1:24" ht="3" customHeight="1" x14ac:dyDescent="0.3">
      <c r="A6" s="9"/>
    </row>
    <row r="7" spans="1:24" ht="31.5" customHeight="1" x14ac:dyDescent="0.25">
      <c r="A7" s="89" t="s">
        <v>30</v>
      </c>
      <c r="B7" s="90"/>
      <c r="C7" s="90"/>
      <c r="D7" s="90"/>
      <c r="E7" s="90"/>
      <c r="F7" s="90"/>
      <c r="G7" s="90"/>
      <c r="H7" s="91">
        <f>SUM(H15,H27,H39)</f>
        <v>0</v>
      </c>
      <c r="I7" s="91"/>
      <c r="J7" s="90"/>
      <c r="K7" s="90"/>
      <c r="L7" s="90"/>
      <c r="M7" s="90"/>
      <c r="N7" s="92">
        <f>SUM(N15,N27,N39)</f>
        <v>0</v>
      </c>
    </row>
    <row r="8" spans="1:24" ht="21.75" customHeight="1" x14ac:dyDescent="0.25">
      <c r="A8" s="162" t="s">
        <v>31</v>
      </c>
      <c r="B8" s="163"/>
      <c r="C8" s="144" t="s">
        <v>19</v>
      </c>
      <c r="D8" s="146" t="s">
        <v>37</v>
      </c>
      <c r="E8" s="147"/>
      <c r="F8" s="147"/>
      <c r="G8" s="147"/>
      <c r="H8" s="148"/>
      <c r="I8" s="144" t="s">
        <v>19</v>
      </c>
      <c r="J8" s="149" t="s">
        <v>22</v>
      </c>
      <c r="K8" s="150"/>
      <c r="L8" s="150"/>
      <c r="M8" s="150"/>
      <c r="N8" s="151"/>
    </row>
    <row r="9" spans="1:24" ht="30.75" customHeight="1" x14ac:dyDescent="0.25">
      <c r="A9" s="164"/>
      <c r="B9" s="165"/>
      <c r="C9" s="145"/>
      <c r="D9" s="94" t="s">
        <v>7</v>
      </c>
      <c r="E9" s="95" t="s">
        <v>8</v>
      </c>
      <c r="F9" s="95" t="s">
        <v>26</v>
      </c>
      <c r="G9" s="95" t="s">
        <v>9</v>
      </c>
      <c r="H9" s="96" t="s">
        <v>1</v>
      </c>
      <c r="I9" s="145"/>
      <c r="J9" s="94" t="s">
        <v>7</v>
      </c>
      <c r="K9" s="95" t="s">
        <v>8</v>
      </c>
      <c r="L9" s="95" t="s">
        <v>26</v>
      </c>
      <c r="M9" s="95" t="s">
        <v>9</v>
      </c>
      <c r="N9" s="96" t="s">
        <v>1</v>
      </c>
    </row>
    <row r="10" spans="1:24" x14ac:dyDescent="0.25">
      <c r="A10" s="30" t="s">
        <v>3</v>
      </c>
      <c r="B10" s="29"/>
      <c r="C10" s="82">
        <v>0.35</v>
      </c>
      <c r="D10" s="84"/>
      <c r="E10" s="15" t="str">
        <f>IF(D10=0,"",D10/D14)</f>
        <v/>
      </c>
      <c r="F10" s="22">
        <f>D10</f>
        <v>0</v>
      </c>
      <c r="G10" s="15" t="e">
        <f>D10/F10</f>
        <v>#DIV/0!</v>
      </c>
      <c r="H10" s="21"/>
      <c r="I10" s="82">
        <v>0.35</v>
      </c>
      <c r="J10" s="84"/>
      <c r="K10" s="15" t="str">
        <f>IF(J10=0,"",J10/J14)</f>
        <v/>
      </c>
      <c r="L10" s="22">
        <f>J10</f>
        <v>0</v>
      </c>
      <c r="M10" s="15" t="e">
        <f>J10/L10</f>
        <v>#DIV/0!</v>
      </c>
      <c r="N10" s="21"/>
    </row>
    <row r="11" spans="1:24" x14ac:dyDescent="0.25">
      <c r="A11" s="31" t="s">
        <v>20</v>
      </c>
      <c r="B11" s="14"/>
      <c r="C11" s="82">
        <v>0.35</v>
      </c>
      <c r="D11" s="84"/>
      <c r="E11" s="15" t="str">
        <f>IF(D11=0,"",D11/D14)</f>
        <v/>
      </c>
      <c r="F11" s="22">
        <f>F10*$C11/$C10</f>
        <v>0</v>
      </c>
      <c r="G11" s="15" t="e">
        <f>D11/F11</f>
        <v>#DIV/0!</v>
      </c>
      <c r="H11" s="21"/>
      <c r="I11" s="82">
        <v>0.35</v>
      </c>
      <c r="J11" s="84"/>
      <c r="K11" s="15" t="str">
        <f>IF(J11=0,"",J11/J14)</f>
        <v/>
      </c>
      <c r="L11" s="22">
        <f>L10*$I11/$I10</f>
        <v>0</v>
      </c>
      <c r="M11" s="15" t="e">
        <f>J11/L11</f>
        <v>#DIV/0!</v>
      </c>
      <c r="N11" s="21"/>
      <c r="P11" s="2"/>
      <c r="V11" s="12"/>
      <c r="W11" s="19"/>
      <c r="X11" s="20"/>
    </row>
    <row r="12" spans="1:24" x14ac:dyDescent="0.25">
      <c r="A12" s="133" t="s">
        <v>6</v>
      </c>
      <c r="B12" s="14" t="s">
        <v>4</v>
      </c>
      <c r="C12" s="135">
        <v>0.3</v>
      </c>
      <c r="D12" s="84"/>
      <c r="E12" s="137" t="str">
        <f>IF((D12+D13)=0,"",(D12+D13)/D14)</f>
        <v/>
      </c>
      <c r="F12" s="22">
        <f>F10*$C12/$C10*C17</f>
        <v>0</v>
      </c>
      <c r="G12" s="152" t="e">
        <f>(D12+D13)/(F12+F13)</f>
        <v>#DIV/0!</v>
      </c>
      <c r="H12" s="21"/>
      <c r="I12" s="135">
        <v>0.3</v>
      </c>
      <c r="J12" s="84"/>
      <c r="K12" s="137" t="str">
        <f>IF((J12+J13)=0,"",(J12+J13)/J14)</f>
        <v/>
      </c>
      <c r="L12" s="22">
        <f>L10*$I12/$I10*I18</f>
        <v>0</v>
      </c>
      <c r="M12" s="125" t="e">
        <f>(J12+J13)/(L12+L13)</f>
        <v>#DIV/0!</v>
      </c>
      <c r="N12" s="21"/>
      <c r="V12" s="12"/>
      <c r="W12" s="19"/>
      <c r="X12" s="20"/>
    </row>
    <row r="13" spans="1:24" x14ac:dyDescent="0.25">
      <c r="A13" s="133"/>
      <c r="B13" s="14" t="s">
        <v>5</v>
      </c>
      <c r="C13" s="136"/>
      <c r="D13" s="84"/>
      <c r="E13" s="137"/>
      <c r="F13" s="22">
        <f>F11*$C12/$C11*C18</f>
        <v>0</v>
      </c>
      <c r="G13" s="152"/>
      <c r="H13" s="21"/>
      <c r="I13" s="136"/>
      <c r="J13" s="84"/>
      <c r="K13" s="137"/>
      <c r="L13" s="22">
        <f>L10*$I12/$I10*I18</f>
        <v>0</v>
      </c>
      <c r="M13" s="125"/>
      <c r="N13" s="21"/>
      <c r="V13" s="12"/>
      <c r="W13" s="19"/>
      <c r="X13" s="20"/>
    </row>
    <row r="14" spans="1:24" x14ac:dyDescent="0.25">
      <c r="A14" s="154" t="s">
        <v>28</v>
      </c>
      <c r="B14" s="155"/>
      <c r="C14" s="111"/>
      <c r="D14" s="57">
        <f>SUM(D10:D13)</f>
        <v>0</v>
      </c>
      <c r="E14" s="50">
        <f>SUM(E10:E13)</f>
        <v>0</v>
      </c>
      <c r="F14" s="50"/>
      <c r="G14" s="50"/>
      <c r="H14" s="116" t="str">
        <f>IF(D14=0,"",D14/$D$5*100)</f>
        <v/>
      </c>
      <c r="I14" s="110"/>
      <c r="J14" s="49">
        <f>SUM(J10:J13)</f>
        <v>0</v>
      </c>
      <c r="K14" s="50">
        <f>SUM(K10:K13)</f>
        <v>0</v>
      </c>
      <c r="L14" s="50"/>
      <c r="M14" s="50"/>
      <c r="N14" s="51" t="str">
        <f>IF(J14=0,"",J14/$D$5*100)</f>
        <v/>
      </c>
      <c r="V14" s="4"/>
      <c r="X14" s="20"/>
    </row>
    <row r="15" spans="1:24" x14ac:dyDescent="0.25">
      <c r="A15" s="52"/>
      <c r="B15" s="53" t="s">
        <v>27</v>
      </c>
      <c r="C15" s="54"/>
      <c r="D15" s="124">
        <f>D14/2</f>
        <v>0</v>
      </c>
      <c r="E15" s="53"/>
      <c r="F15" s="53"/>
      <c r="G15" s="53"/>
      <c r="H15" s="117" t="str">
        <f>IF(D14=0,"",H14/2)</f>
        <v/>
      </c>
      <c r="I15" s="118"/>
      <c r="J15" s="119">
        <f>J14/2</f>
        <v>0</v>
      </c>
      <c r="K15" s="53"/>
      <c r="L15" s="53"/>
      <c r="M15" s="53"/>
      <c r="N15" s="113" t="str">
        <f>IF(J14=0,"",N14/2)</f>
        <v/>
      </c>
      <c r="V15" s="4"/>
      <c r="X15" s="20"/>
    </row>
    <row r="16" spans="1:24" ht="15" hidden="1" customHeight="1" x14ac:dyDescent="0.25">
      <c r="A16" s="13"/>
      <c r="B16" s="3"/>
      <c r="C16" s="18"/>
      <c r="D16" s="27"/>
      <c r="E16" s="3"/>
      <c r="F16" s="3"/>
      <c r="G16" s="3"/>
      <c r="H16" s="26"/>
      <c r="I16" s="18"/>
      <c r="J16" s="39"/>
      <c r="K16" s="3"/>
      <c r="L16" s="3"/>
      <c r="M16" s="3"/>
      <c r="N16" s="16"/>
      <c r="V16" s="4"/>
      <c r="X16" s="20"/>
    </row>
    <row r="17" spans="1:24" x14ac:dyDescent="0.25">
      <c r="A17" s="129" t="s">
        <v>0</v>
      </c>
      <c r="B17" s="37" t="s">
        <v>4</v>
      </c>
      <c r="C17" s="82">
        <v>0.5</v>
      </c>
      <c r="D17" s="80">
        <f>SUM(D10,D12)</f>
        <v>0</v>
      </c>
      <c r="E17" s="15" t="str">
        <f>IF(D14=0,"",(D10+D12)/D14)</f>
        <v/>
      </c>
      <c r="F17" s="3"/>
      <c r="G17" s="3"/>
      <c r="H17" s="16"/>
      <c r="I17" s="82">
        <v>0.5</v>
      </c>
      <c r="J17" s="80">
        <f>SUM(J10,J12)</f>
        <v>0</v>
      </c>
      <c r="K17" s="15" t="str">
        <f>IF(J14=0,"",(J10+J12)/J14)</f>
        <v/>
      </c>
      <c r="L17" s="3"/>
      <c r="M17" s="3"/>
      <c r="N17" s="16"/>
      <c r="V17" s="4"/>
      <c r="W17" s="19"/>
      <c r="X17" s="20"/>
    </row>
    <row r="18" spans="1:24" x14ac:dyDescent="0.25">
      <c r="A18" s="130"/>
      <c r="B18" s="38" t="s">
        <v>5</v>
      </c>
      <c r="C18" s="83">
        <v>0.5</v>
      </c>
      <c r="D18" s="81">
        <f>SUM(D11,D13)</f>
        <v>0</v>
      </c>
      <c r="E18" s="8" t="str">
        <f>IF(D14=0,"",1-E17)</f>
        <v/>
      </c>
      <c r="F18" s="8"/>
      <c r="G18" s="8"/>
      <c r="H18" s="17"/>
      <c r="I18" s="83">
        <v>0.5</v>
      </c>
      <c r="J18" s="81">
        <f>SUM(J11,J13)</f>
        <v>0</v>
      </c>
      <c r="K18" s="8" t="str">
        <f>IF(J14=0,"",1-K17)</f>
        <v/>
      </c>
      <c r="L18" s="8"/>
      <c r="M18" s="8"/>
      <c r="N18" s="17"/>
      <c r="V18" s="4"/>
      <c r="W18" s="19"/>
      <c r="X18" s="20"/>
    </row>
    <row r="20" spans="1:24" ht="21.75" customHeight="1" x14ac:dyDescent="0.25">
      <c r="A20" s="156" t="s">
        <v>32</v>
      </c>
      <c r="B20" s="157"/>
      <c r="C20" s="144" t="s">
        <v>19</v>
      </c>
      <c r="D20" s="146" t="s">
        <v>37</v>
      </c>
      <c r="E20" s="147"/>
      <c r="F20" s="147"/>
      <c r="G20" s="147"/>
      <c r="H20" s="148"/>
      <c r="I20" s="144" t="s">
        <v>19</v>
      </c>
      <c r="J20" s="149" t="s">
        <v>22</v>
      </c>
      <c r="K20" s="150"/>
      <c r="L20" s="150"/>
      <c r="M20" s="150"/>
      <c r="N20" s="151"/>
    </row>
    <row r="21" spans="1:24" ht="30.75" customHeight="1" x14ac:dyDescent="0.25">
      <c r="A21" s="158"/>
      <c r="B21" s="159"/>
      <c r="C21" s="145"/>
      <c r="D21" s="94" t="s">
        <v>7</v>
      </c>
      <c r="E21" s="95" t="s">
        <v>8</v>
      </c>
      <c r="F21" s="95" t="s">
        <v>26</v>
      </c>
      <c r="G21" s="95" t="s">
        <v>9</v>
      </c>
      <c r="H21" s="96" t="s">
        <v>1</v>
      </c>
      <c r="I21" s="145"/>
      <c r="J21" s="94" t="s">
        <v>7</v>
      </c>
      <c r="K21" s="95" t="s">
        <v>8</v>
      </c>
      <c r="L21" s="95" t="s">
        <v>26</v>
      </c>
      <c r="M21" s="95" t="s">
        <v>9</v>
      </c>
      <c r="N21" s="96" t="s">
        <v>1</v>
      </c>
    </row>
    <row r="22" spans="1:24" x14ac:dyDescent="0.25">
      <c r="A22" s="30" t="s">
        <v>24</v>
      </c>
      <c r="B22" s="29"/>
      <c r="C22" s="82">
        <v>0.2</v>
      </c>
      <c r="D22" s="84"/>
      <c r="E22" s="15" t="str">
        <f>IF(D22=0,"",D22/D26)</f>
        <v/>
      </c>
      <c r="F22" s="22">
        <f>D22</f>
        <v>0</v>
      </c>
      <c r="G22" s="15" t="e">
        <f>D22/F22</f>
        <v>#DIV/0!</v>
      </c>
      <c r="H22" s="21"/>
      <c r="I22" s="82">
        <v>0.24</v>
      </c>
      <c r="J22" s="84"/>
      <c r="K22" s="15" t="str">
        <f>IF(J22=0,"",J22/J26)</f>
        <v/>
      </c>
      <c r="L22" s="22">
        <f>J22</f>
        <v>0</v>
      </c>
      <c r="M22" s="15" t="e">
        <f>J22/L22</f>
        <v>#DIV/0!</v>
      </c>
      <c r="N22" s="21"/>
    </row>
    <row r="23" spans="1:24" x14ac:dyDescent="0.25">
      <c r="A23" s="31" t="s">
        <v>23</v>
      </c>
      <c r="B23" s="14"/>
      <c r="C23" s="82">
        <v>0.4</v>
      </c>
      <c r="D23" s="84"/>
      <c r="E23" s="15" t="str">
        <f>IF(D23=0,"",D23/D26)</f>
        <v/>
      </c>
      <c r="F23" s="22">
        <f>F22*$C23/$C22</f>
        <v>0</v>
      </c>
      <c r="G23" s="15" t="e">
        <f>D23/F23</f>
        <v>#DIV/0!</v>
      </c>
      <c r="H23" s="21"/>
      <c r="I23" s="82">
        <v>0.4</v>
      </c>
      <c r="J23" s="84"/>
      <c r="K23" s="15" t="str">
        <f>IF(J23=0,"",J23/J26)</f>
        <v/>
      </c>
      <c r="L23" s="22">
        <f>L22*$I23/$I22</f>
        <v>0</v>
      </c>
      <c r="M23" s="15" t="e">
        <f>J23/L23</f>
        <v>#DIV/0!</v>
      </c>
      <c r="N23" s="21"/>
      <c r="V23" s="12"/>
      <c r="W23" s="19"/>
      <c r="X23" s="20"/>
    </row>
    <row r="24" spans="1:24" x14ac:dyDescent="0.25">
      <c r="A24" s="133" t="s">
        <v>25</v>
      </c>
      <c r="B24" s="14" t="s">
        <v>4</v>
      </c>
      <c r="C24" s="135">
        <v>0.4</v>
      </c>
      <c r="D24" s="84"/>
      <c r="E24" s="137" t="str">
        <f>IF((D24+D25)=0,"",(D24+D25)/D26)</f>
        <v/>
      </c>
      <c r="F24" s="22">
        <f>F22*$C24/$C22*C29</f>
        <v>0</v>
      </c>
      <c r="G24" s="152" t="e">
        <f>(D24+D25)/(F24+F25)</f>
        <v>#DIV/0!</v>
      </c>
      <c r="H24" s="21"/>
      <c r="I24" s="135">
        <v>0.36</v>
      </c>
      <c r="J24" s="84"/>
      <c r="K24" s="137" t="str">
        <f>IF((J24+J25)=0,"",(J24+J25)/J26)</f>
        <v/>
      </c>
      <c r="L24" s="22">
        <f>L22*$I24/$I22*I30</f>
        <v>0</v>
      </c>
      <c r="M24" s="125" t="e">
        <f>(J24+J25)/(L24+L25)</f>
        <v>#DIV/0!</v>
      </c>
      <c r="N24" s="21"/>
      <c r="V24" s="12"/>
      <c r="W24" s="19"/>
      <c r="X24" s="20"/>
    </row>
    <row r="25" spans="1:24" x14ac:dyDescent="0.25">
      <c r="A25" s="134"/>
      <c r="B25" s="23" t="s">
        <v>5</v>
      </c>
      <c r="C25" s="136"/>
      <c r="D25" s="84"/>
      <c r="E25" s="137"/>
      <c r="F25" s="22">
        <f>F23*$C24/$C23*C30</f>
        <v>0</v>
      </c>
      <c r="G25" s="153"/>
      <c r="H25" s="21"/>
      <c r="I25" s="136"/>
      <c r="J25" s="84"/>
      <c r="K25" s="137"/>
      <c r="L25" s="22">
        <f>L22*$I24/$I22*I30</f>
        <v>0</v>
      </c>
      <c r="M25" s="126"/>
      <c r="N25" s="21"/>
      <c r="V25" s="12"/>
      <c r="W25" s="85"/>
      <c r="X25" s="20"/>
    </row>
    <row r="26" spans="1:24" x14ac:dyDescent="0.25">
      <c r="A26" s="138" t="s">
        <v>28</v>
      </c>
      <c r="B26" s="139"/>
      <c r="C26" s="108"/>
      <c r="D26" s="56">
        <f>SUM(D22:D25)</f>
        <v>0</v>
      </c>
      <c r="E26" s="40">
        <f>SUM(E22:E25)</f>
        <v>0</v>
      </c>
      <c r="F26" s="40"/>
      <c r="G26" s="40"/>
      <c r="H26" s="41" t="str">
        <f>IF(D26=0,"",D26/$D$5*100)</f>
        <v/>
      </c>
      <c r="I26" s="108"/>
      <c r="J26" s="43">
        <f>SUM(J22:J25)</f>
        <v>0</v>
      </c>
      <c r="K26" s="40">
        <f>SUM(K22:K25)</f>
        <v>0</v>
      </c>
      <c r="L26" s="40"/>
      <c r="M26" s="40"/>
      <c r="N26" s="41" t="str">
        <f>IF(J26=0,"",J26/$D$5*100)</f>
        <v/>
      </c>
      <c r="V26" s="4"/>
      <c r="W26" s="86"/>
      <c r="X26" s="20"/>
    </row>
    <row r="27" spans="1:24" x14ac:dyDescent="0.25">
      <c r="A27" s="44"/>
      <c r="B27" s="45" t="s">
        <v>27</v>
      </c>
      <c r="C27" s="46"/>
      <c r="D27" s="120">
        <f>D26/2</f>
        <v>0</v>
      </c>
      <c r="E27" s="45"/>
      <c r="F27" s="45"/>
      <c r="G27" s="45"/>
      <c r="H27" s="114" t="str">
        <f>IF(D26=0,"",H26/2)</f>
        <v/>
      </c>
      <c r="I27" s="46"/>
      <c r="J27" s="121">
        <f>J26/2</f>
        <v>0</v>
      </c>
      <c r="K27" s="45"/>
      <c r="L27" s="45"/>
      <c r="M27" s="45"/>
      <c r="N27" s="114" t="str">
        <f>IF(J26=0,"",N26/2)</f>
        <v/>
      </c>
      <c r="V27" s="4"/>
      <c r="W27" s="86"/>
      <c r="X27" s="20"/>
    </row>
    <row r="28" spans="1:24" ht="15" hidden="1" customHeight="1" x14ac:dyDescent="0.25">
      <c r="A28" s="28"/>
      <c r="B28" s="33"/>
      <c r="C28" s="34"/>
      <c r="D28" s="35"/>
      <c r="E28" s="33"/>
      <c r="F28" s="33"/>
      <c r="G28" s="33"/>
      <c r="H28" s="36"/>
      <c r="I28" s="34"/>
      <c r="J28" s="35"/>
      <c r="K28" s="33"/>
      <c r="L28" s="33"/>
      <c r="M28" s="33"/>
      <c r="N28" s="36"/>
      <c r="V28" s="4"/>
      <c r="W28" s="86"/>
      <c r="X28" s="20"/>
    </row>
    <row r="29" spans="1:24" x14ac:dyDescent="0.25">
      <c r="A29" s="129" t="s">
        <v>0</v>
      </c>
      <c r="B29" s="37" t="s">
        <v>4</v>
      </c>
      <c r="C29" s="82">
        <v>0.5</v>
      </c>
      <c r="D29" s="27">
        <f>SUM(D22,D24)</f>
        <v>0</v>
      </c>
      <c r="E29" s="15" t="str">
        <f>IF(D26=0,"",(D22+D24)/D26)</f>
        <v/>
      </c>
      <c r="F29" s="3"/>
      <c r="G29" s="3"/>
      <c r="H29" s="16"/>
      <c r="I29" s="82">
        <v>0.5</v>
      </c>
      <c r="J29" s="27">
        <f>SUM(J22,J24)</f>
        <v>0</v>
      </c>
      <c r="K29" s="15" t="str">
        <f>IF(J26=0,"",(J22+J24)/J26)</f>
        <v/>
      </c>
      <c r="L29" s="3"/>
      <c r="M29" s="3"/>
      <c r="N29" s="16"/>
      <c r="V29" s="4"/>
      <c r="W29" s="85"/>
      <c r="X29" s="20"/>
    </row>
    <row r="30" spans="1:24" x14ac:dyDescent="0.25">
      <c r="A30" s="130"/>
      <c r="B30" s="38" t="s">
        <v>5</v>
      </c>
      <c r="C30" s="83">
        <v>0.5</v>
      </c>
      <c r="D30" s="32">
        <f>SUM(D23,D25)</f>
        <v>0</v>
      </c>
      <c r="E30" s="8" t="str">
        <f>IF(D26=0,"",1-E29)</f>
        <v/>
      </c>
      <c r="F30" s="8"/>
      <c r="G30" s="8"/>
      <c r="H30" s="17"/>
      <c r="I30" s="83">
        <v>0.5</v>
      </c>
      <c r="J30" s="32">
        <f>SUM(J23,J25)</f>
        <v>0</v>
      </c>
      <c r="K30" s="8" t="str">
        <f>IF(J26=0,"",1-K29)</f>
        <v/>
      </c>
      <c r="L30" s="8"/>
      <c r="M30" s="8"/>
      <c r="N30" s="17"/>
      <c r="V30" s="4"/>
      <c r="W30" s="87"/>
      <c r="X30" s="20"/>
    </row>
    <row r="31" spans="1:24" x14ac:dyDescent="0.25">
      <c r="R31" s="4"/>
      <c r="W31" s="86"/>
    </row>
    <row r="32" spans="1:24" ht="21.75" customHeight="1" x14ac:dyDescent="0.25">
      <c r="A32" s="140" t="s">
        <v>33</v>
      </c>
      <c r="B32" s="141"/>
      <c r="C32" s="144" t="s">
        <v>19</v>
      </c>
      <c r="D32" s="146" t="s">
        <v>37</v>
      </c>
      <c r="E32" s="147"/>
      <c r="F32" s="147"/>
      <c r="G32" s="147"/>
      <c r="H32" s="148"/>
      <c r="I32" s="144" t="s">
        <v>19</v>
      </c>
      <c r="J32" s="149" t="s">
        <v>22</v>
      </c>
      <c r="K32" s="150"/>
      <c r="L32" s="150"/>
      <c r="M32" s="150"/>
      <c r="N32" s="151"/>
      <c r="W32" s="86"/>
    </row>
    <row r="33" spans="1:24" ht="30.75" customHeight="1" x14ac:dyDescent="0.25">
      <c r="A33" s="142"/>
      <c r="B33" s="143"/>
      <c r="C33" s="145"/>
      <c r="D33" s="94" t="s">
        <v>7</v>
      </c>
      <c r="E33" s="95" t="s">
        <v>8</v>
      </c>
      <c r="F33" s="95" t="s">
        <v>26</v>
      </c>
      <c r="G33" s="95" t="s">
        <v>9</v>
      </c>
      <c r="H33" s="96" t="s">
        <v>1</v>
      </c>
      <c r="I33" s="145"/>
      <c r="J33" s="94" t="s">
        <v>7</v>
      </c>
      <c r="K33" s="95" t="s">
        <v>8</v>
      </c>
      <c r="L33" s="95" t="s">
        <v>26</v>
      </c>
      <c r="M33" s="95" t="s">
        <v>9</v>
      </c>
      <c r="N33" s="96" t="s">
        <v>1</v>
      </c>
      <c r="W33" s="86"/>
    </row>
    <row r="34" spans="1:24" x14ac:dyDescent="0.25">
      <c r="A34" s="30" t="s">
        <v>3</v>
      </c>
      <c r="B34" s="29"/>
      <c r="C34" s="82">
        <v>0.4</v>
      </c>
      <c r="D34" s="84"/>
      <c r="E34" s="15" t="str">
        <f>IF(D34=0,"",D34/D38)</f>
        <v/>
      </c>
      <c r="F34" s="22">
        <f>D34</f>
        <v>0</v>
      </c>
      <c r="G34" s="15" t="e">
        <f>D34/F34</f>
        <v>#DIV/0!</v>
      </c>
      <c r="H34" s="21"/>
      <c r="I34" s="82">
        <v>0.4</v>
      </c>
      <c r="J34" s="84"/>
      <c r="K34" s="15" t="str">
        <f>IF(J34=0,"",J34/J38)</f>
        <v/>
      </c>
      <c r="L34" s="22">
        <f>J34</f>
        <v>0</v>
      </c>
      <c r="M34" s="15" t="e">
        <f>J34/L34</f>
        <v>#DIV/0!</v>
      </c>
      <c r="N34" s="21"/>
    </row>
    <row r="35" spans="1:24" x14ac:dyDescent="0.25">
      <c r="A35" s="31" t="s">
        <v>20</v>
      </c>
      <c r="B35" s="14"/>
      <c r="C35" s="82">
        <v>0.4</v>
      </c>
      <c r="D35" s="84"/>
      <c r="E35" s="15" t="str">
        <f>IF(D35=0,"",D35/D38)</f>
        <v/>
      </c>
      <c r="F35" s="22">
        <f>F34*$C35/$C34</f>
        <v>0</v>
      </c>
      <c r="G35" s="15" t="e">
        <f>D35/F35</f>
        <v>#DIV/0!</v>
      </c>
      <c r="H35" s="21"/>
      <c r="I35" s="82">
        <v>0.4</v>
      </c>
      <c r="J35" s="84"/>
      <c r="K35" s="15" t="str">
        <f>IF(J35=0,"",J35/J38)</f>
        <v/>
      </c>
      <c r="L35" s="22">
        <f>L34*$I35/$I34</f>
        <v>0</v>
      </c>
      <c r="M35" s="15" t="e">
        <f>J35/L35</f>
        <v>#DIV/0!</v>
      </c>
      <c r="N35" s="21"/>
      <c r="V35" s="12"/>
      <c r="W35" s="19"/>
      <c r="X35" s="20"/>
    </row>
    <row r="36" spans="1:24" x14ac:dyDescent="0.25">
      <c r="A36" s="133" t="s">
        <v>6</v>
      </c>
      <c r="B36" s="14" t="s">
        <v>4</v>
      </c>
      <c r="C36" s="135">
        <v>0.2</v>
      </c>
      <c r="D36" s="84"/>
      <c r="E36" s="137" t="str">
        <f>IF((D36+D37)=0,"",(D36+D37)/D38)</f>
        <v/>
      </c>
      <c r="F36" s="22">
        <f>F34*$C36/$C34*C41</f>
        <v>0</v>
      </c>
      <c r="G36" s="125" t="e">
        <f>(D36+D37)/(F36+F37)</f>
        <v>#DIV/0!</v>
      </c>
      <c r="H36" s="21"/>
      <c r="I36" s="135">
        <v>0.2</v>
      </c>
      <c r="J36" s="84"/>
      <c r="K36" s="137" t="str">
        <f>IF((J36+J37)=0,"",(J36+J37)/J38)</f>
        <v/>
      </c>
      <c r="L36" s="22">
        <f>L34*$I36/$I34*I42</f>
        <v>0</v>
      </c>
      <c r="M36" s="125" t="e">
        <f>(J36+J37)/(L36+L37)</f>
        <v>#DIV/0!</v>
      </c>
      <c r="N36" s="21"/>
      <c r="V36" s="12"/>
      <c r="W36" s="19"/>
      <c r="X36" s="20"/>
    </row>
    <row r="37" spans="1:24" x14ac:dyDescent="0.25">
      <c r="A37" s="134"/>
      <c r="B37" s="23" t="s">
        <v>5</v>
      </c>
      <c r="C37" s="136"/>
      <c r="D37" s="84"/>
      <c r="E37" s="137"/>
      <c r="F37" s="22">
        <f>F35*$C36/$C35*C42</f>
        <v>0</v>
      </c>
      <c r="G37" s="126"/>
      <c r="H37" s="21"/>
      <c r="I37" s="136"/>
      <c r="J37" s="84"/>
      <c r="K37" s="137"/>
      <c r="L37" s="22">
        <f>L34*$I36/$I34*I42</f>
        <v>0</v>
      </c>
      <c r="M37" s="126"/>
      <c r="N37" s="21"/>
      <c r="V37" s="12"/>
      <c r="W37" s="19"/>
      <c r="X37" s="20"/>
    </row>
    <row r="38" spans="1:24" x14ac:dyDescent="0.25">
      <c r="A38" s="127" t="s">
        <v>28</v>
      </c>
      <c r="B38" s="128"/>
      <c r="C38" s="107"/>
      <c r="D38" s="61">
        <f>SUM(D34:D37)</f>
        <v>0</v>
      </c>
      <c r="E38" s="62">
        <f>SUM(E34:E37)</f>
        <v>0</v>
      </c>
      <c r="F38" s="62"/>
      <c r="G38" s="62"/>
      <c r="H38" s="63" t="str">
        <f>IF(D38=0,"",D38/$D$5*100)</f>
        <v/>
      </c>
      <c r="I38" s="107"/>
      <c r="J38" s="64">
        <f>SUM(J34:J37)</f>
        <v>0</v>
      </c>
      <c r="K38" s="62">
        <f>SUM(K34:K37)</f>
        <v>0</v>
      </c>
      <c r="L38" s="62"/>
      <c r="M38" s="62"/>
      <c r="N38" s="63" t="str">
        <f>IF(J38=0,"",J38/$D$5*100)</f>
        <v/>
      </c>
      <c r="V38" s="4"/>
      <c r="X38" s="20"/>
    </row>
    <row r="39" spans="1:24" x14ac:dyDescent="0.25">
      <c r="A39" s="65"/>
      <c r="B39" s="66" t="s">
        <v>27</v>
      </c>
      <c r="C39" s="67"/>
      <c r="D39" s="123">
        <f>D38/2</f>
        <v>0</v>
      </c>
      <c r="E39" s="66"/>
      <c r="F39" s="66"/>
      <c r="G39" s="66"/>
      <c r="H39" s="115" t="str">
        <f>IF(D38=0,"",H38/2)</f>
        <v/>
      </c>
      <c r="I39" s="67"/>
      <c r="J39" s="122">
        <f>J38/2</f>
        <v>0</v>
      </c>
      <c r="K39" s="66"/>
      <c r="L39" s="66"/>
      <c r="M39" s="66"/>
      <c r="N39" s="115" t="str">
        <f>IF(J38=0,"",N38/2)</f>
        <v/>
      </c>
      <c r="V39" s="4"/>
      <c r="X39" s="20"/>
    </row>
    <row r="40" spans="1:24" ht="15" hidden="1" customHeight="1" x14ac:dyDescent="0.25">
      <c r="A40" s="28"/>
      <c r="B40" s="33"/>
      <c r="C40" s="34"/>
      <c r="D40" s="35"/>
      <c r="E40" s="33"/>
      <c r="F40" s="33"/>
      <c r="G40" s="33"/>
      <c r="H40" s="36"/>
      <c r="I40" s="34"/>
      <c r="J40" s="35"/>
      <c r="K40" s="33"/>
      <c r="L40" s="33"/>
      <c r="M40" s="33"/>
      <c r="N40" s="36"/>
      <c r="V40" s="4"/>
      <c r="X40" s="20"/>
    </row>
    <row r="41" spans="1:24" x14ac:dyDescent="0.25">
      <c r="A41" s="129" t="s">
        <v>0</v>
      </c>
      <c r="B41" s="37" t="s">
        <v>4</v>
      </c>
      <c r="C41" s="82">
        <f>100/210</f>
        <v>0.47619047619047616</v>
      </c>
      <c r="D41" s="27">
        <f>SUM(D34,D36)</f>
        <v>0</v>
      </c>
      <c r="E41" s="15" t="str">
        <f>IF(D38=0,"",(D34+D36)/D38)</f>
        <v/>
      </c>
      <c r="F41" s="3"/>
      <c r="G41" s="3"/>
      <c r="H41" s="16"/>
      <c r="I41" s="82">
        <f>100/210</f>
        <v>0.47619047619047616</v>
      </c>
      <c r="J41" s="27">
        <f>SUM(J34,J36)</f>
        <v>0</v>
      </c>
      <c r="K41" s="15" t="str">
        <f>IF(J38=0,"",(J34+J36)/J38)</f>
        <v/>
      </c>
      <c r="L41" s="3"/>
      <c r="M41" s="3"/>
      <c r="N41" s="16"/>
      <c r="V41" s="4"/>
      <c r="W41" s="19"/>
      <c r="X41" s="20"/>
    </row>
    <row r="42" spans="1:24" x14ac:dyDescent="0.25">
      <c r="A42" s="130"/>
      <c r="B42" s="38" t="s">
        <v>5</v>
      </c>
      <c r="C42" s="83">
        <f>1-C41</f>
        <v>0.52380952380952384</v>
      </c>
      <c r="D42" s="32">
        <f>SUM(D35,D37)</f>
        <v>0</v>
      </c>
      <c r="E42" s="8" t="str">
        <f>IF(D38=0,"",1-E41)</f>
        <v/>
      </c>
      <c r="F42" s="8"/>
      <c r="G42" s="8"/>
      <c r="H42" s="17"/>
      <c r="I42" s="83">
        <f>1-I41</f>
        <v>0.52380952380952384</v>
      </c>
      <c r="J42" s="32">
        <f>SUM(J35,J37)</f>
        <v>0</v>
      </c>
      <c r="K42" s="8" t="str">
        <f>IF(J38=0,"",1-K41)</f>
        <v/>
      </c>
      <c r="L42" s="8"/>
      <c r="M42" s="8"/>
      <c r="N42" s="17"/>
      <c r="V42" s="4"/>
      <c r="W42" s="19"/>
      <c r="X42" s="20"/>
    </row>
    <row r="43" spans="1:24" x14ac:dyDescent="0.25">
      <c r="A43" s="11"/>
      <c r="D43" s="131" t="s">
        <v>10</v>
      </c>
      <c r="E43" s="131"/>
      <c r="F43" s="132"/>
    </row>
    <row r="44" spans="1:24" x14ac:dyDescent="0.25">
      <c r="A44" s="11"/>
      <c r="D44" s="70" t="s">
        <v>11</v>
      </c>
      <c r="E44" s="70" t="s">
        <v>11</v>
      </c>
      <c r="F44" s="71">
        <v>0.05</v>
      </c>
    </row>
    <row r="45" spans="1:24" x14ac:dyDescent="0.25">
      <c r="A45" s="11"/>
      <c r="D45" s="72" t="s">
        <v>13</v>
      </c>
      <c r="E45" s="72" t="s">
        <v>13</v>
      </c>
      <c r="F45" s="73">
        <v>0.05</v>
      </c>
    </row>
    <row r="46" spans="1:24" x14ac:dyDescent="0.25">
      <c r="D46" s="74" t="s">
        <v>13</v>
      </c>
      <c r="E46" s="74" t="s">
        <v>13</v>
      </c>
      <c r="F46" s="75">
        <v>0.15</v>
      </c>
      <c r="P46" t="s">
        <v>10</v>
      </c>
    </row>
    <row r="47" spans="1:24" x14ac:dyDescent="0.25">
      <c r="D47" s="76" t="s">
        <v>16</v>
      </c>
      <c r="E47" s="76" t="s">
        <v>16</v>
      </c>
      <c r="F47" s="77">
        <v>-0.15</v>
      </c>
      <c r="P47" t="s">
        <v>11</v>
      </c>
      <c r="Q47" s="4">
        <f>F44</f>
        <v>0.05</v>
      </c>
      <c r="R47" t="s">
        <v>12</v>
      </c>
    </row>
    <row r="48" spans="1:24" x14ac:dyDescent="0.25">
      <c r="D48" s="78" t="s">
        <v>16</v>
      </c>
      <c r="E48" s="78" t="s">
        <v>16</v>
      </c>
      <c r="F48" s="79">
        <v>-0.05</v>
      </c>
      <c r="P48" t="s">
        <v>13</v>
      </c>
      <c r="Q48" s="4">
        <f t="shared" ref="Q48:Q51" si="0">F45</f>
        <v>0.05</v>
      </c>
      <c r="R48" t="s">
        <v>15</v>
      </c>
    </row>
    <row r="49" spans="2:18" x14ac:dyDescent="0.25">
      <c r="P49" t="s">
        <v>13</v>
      </c>
      <c r="Q49" s="4">
        <f t="shared" si="0"/>
        <v>0.15</v>
      </c>
      <c r="R49" t="s">
        <v>14</v>
      </c>
    </row>
    <row r="50" spans="2:18" x14ac:dyDescent="0.25">
      <c r="B50" s="4"/>
      <c r="P50" t="s">
        <v>16</v>
      </c>
      <c r="Q50" s="4">
        <f t="shared" si="0"/>
        <v>-0.15</v>
      </c>
      <c r="R50" t="s">
        <v>17</v>
      </c>
    </row>
    <row r="51" spans="2:18" x14ac:dyDescent="0.25">
      <c r="P51" t="s">
        <v>16</v>
      </c>
      <c r="Q51" s="4">
        <f t="shared" si="0"/>
        <v>-0.05</v>
      </c>
      <c r="R51" t="s">
        <v>18</v>
      </c>
    </row>
  </sheetData>
  <sheetProtection password="F582" sheet="1" objects="1" scenarios="1"/>
  <mergeCells count="45">
    <mergeCell ref="A3:B3"/>
    <mergeCell ref="P3:R3"/>
    <mergeCell ref="A8:B9"/>
    <mergeCell ref="C8:C9"/>
    <mergeCell ref="D8:H8"/>
    <mergeCell ref="I8:I9"/>
    <mergeCell ref="J8:N8"/>
    <mergeCell ref="M12:M13"/>
    <mergeCell ref="A14:B14"/>
    <mergeCell ref="A17:A18"/>
    <mergeCell ref="A20:B21"/>
    <mergeCell ref="C20:C21"/>
    <mergeCell ref="D20:H20"/>
    <mergeCell ref="I20:I21"/>
    <mergeCell ref="J20:N20"/>
    <mergeCell ref="A12:A13"/>
    <mergeCell ref="C12:C13"/>
    <mergeCell ref="E12:E13"/>
    <mergeCell ref="G12:G13"/>
    <mergeCell ref="I12:I13"/>
    <mergeCell ref="K12:K13"/>
    <mergeCell ref="M24:M25"/>
    <mergeCell ref="A26:B26"/>
    <mergeCell ref="A29:A30"/>
    <mergeCell ref="A32:B33"/>
    <mergeCell ref="C32:C33"/>
    <mergeCell ref="D32:H32"/>
    <mergeCell ref="I32:I33"/>
    <mergeCell ref="J32:N32"/>
    <mergeCell ref="A24:A25"/>
    <mergeCell ref="C24:C25"/>
    <mergeCell ref="E24:E25"/>
    <mergeCell ref="G24:G25"/>
    <mergeCell ref="I24:I25"/>
    <mergeCell ref="K24:K25"/>
    <mergeCell ref="M36:M37"/>
    <mergeCell ref="A38:B38"/>
    <mergeCell ref="A41:A42"/>
    <mergeCell ref="D43:F43"/>
    <mergeCell ref="A36:A37"/>
    <mergeCell ref="C36:C37"/>
    <mergeCell ref="E36:E37"/>
    <mergeCell ref="G36:G37"/>
    <mergeCell ref="I36:I37"/>
    <mergeCell ref="K36:K37"/>
  </mergeCells>
  <conditionalFormatting sqref="D18 D30 D42">
    <cfRule type="expression" dxfId="213" priority="106">
      <formula>E18&gt;C18+$Q$48</formula>
    </cfRule>
    <cfRule type="expression" dxfId="212" priority="107">
      <formula>E18&gt;C18+$Q$49</formula>
    </cfRule>
    <cfRule type="expression" dxfId="211" priority="108">
      <formula>E18&lt;C18+$Q$50</formula>
    </cfRule>
    <cfRule type="expression" dxfId="210" priority="109">
      <formula>E18&lt;C18+$Q$51</formula>
    </cfRule>
  </conditionalFormatting>
  <conditionalFormatting sqref="J18 J30 J42">
    <cfRule type="expression" dxfId="209" priority="110">
      <formula>K18&gt;C18+$Q$48</formula>
    </cfRule>
    <cfRule type="expression" dxfId="208" priority="111">
      <formula>K18&gt;C18+$Q$49</formula>
    </cfRule>
    <cfRule type="expression" dxfId="207" priority="112">
      <formula>K18&lt;C18+$Q$50</formula>
    </cfRule>
    <cfRule type="expression" dxfId="206" priority="113">
      <formula>K18&lt;C18+$Q$51</formula>
    </cfRule>
  </conditionalFormatting>
  <conditionalFormatting sqref="D5">
    <cfRule type="cellIs" dxfId="205" priority="105" operator="notEqual">
      <formula>0</formula>
    </cfRule>
  </conditionalFormatting>
  <conditionalFormatting sqref="C3:F3">
    <cfRule type="cellIs" dxfId="204" priority="104" operator="notEqual">
      <formula>0</formula>
    </cfRule>
  </conditionalFormatting>
  <conditionalFormatting sqref="J10">
    <cfRule type="cellIs" dxfId="203" priority="103" operator="notEqual">
      <formula>0</formula>
    </cfRule>
  </conditionalFormatting>
  <conditionalFormatting sqref="D22">
    <cfRule type="cellIs" dxfId="202" priority="102" operator="notEqual">
      <formula>0</formula>
    </cfRule>
  </conditionalFormatting>
  <conditionalFormatting sqref="J22">
    <cfRule type="cellIs" dxfId="201" priority="101" operator="notEqual">
      <formula>0</formula>
    </cfRule>
  </conditionalFormatting>
  <conditionalFormatting sqref="D34">
    <cfRule type="cellIs" dxfId="200" priority="100" operator="notEqual">
      <formula>0</formula>
    </cfRule>
  </conditionalFormatting>
  <conditionalFormatting sqref="J34">
    <cfRule type="cellIs" dxfId="199" priority="99" operator="notEqual">
      <formula>0</formula>
    </cfRule>
  </conditionalFormatting>
  <conditionalFormatting sqref="W30">
    <cfRule type="cellIs" dxfId="198" priority="98" operator="notEqual">
      <formula>0</formula>
    </cfRule>
  </conditionalFormatting>
  <conditionalFormatting sqref="F10">
    <cfRule type="cellIs" dxfId="197" priority="12" operator="equal">
      <formula>0</formula>
    </cfRule>
  </conditionalFormatting>
  <conditionalFormatting sqref="F11">
    <cfRule type="cellIs" dxfId="196" priority="97" operator="equal">
      <formula>0</formula>
    </cfRule>
  </conditionalFormatting>
  <conditionalFormatting sqref="F12:F13">
    <cfRule type="cellIs" dxfId="195" priority="96" operator="equal">
      <formula>0</formula>
    </cfRule>
  </conditionalFormatting>
  <conditionalFormatting sqref="L35">
    <cfRule type="cellIs" dxfId="194" priority="89" operator="equal">
      <formula>0</formula>
    </cfRule>
  </conditionalFormatting>
  <conditionalFormatting sqref="L11">
    <cfRule type="cellIs" dxfId="193" priority="95" operator="equal">
      <formula>0</formula>
    </cfRule>
  </conditionalFormatting>
  <conditionalFormatting sqref="L12:L13">
    <cfRule type="cellIs" dxfId="192" priority="94" operator="equal">
      <formula>0</formula>
    </cfRule>
  </conditionalFormatting>
  <conditionalFormatting sqref="L36:L37">
    <cfRule type="cellIs" dxfId="191" priority="88" operator="equal">
      <formula>0</formula>
    </cfRule>
  </conditionalFormatting>
  <conditionalFormatting sqref="L23">
    <cfRule type="cellIs" dxfId="190" priority="93" operator="equal">
      <formula>0</formula>
    </cfRule>
  </conditionalFormatting>
  <conditionalFormatting sqref="L24:L25">
    <cfRule type="cellIs" dxfId="189" priority="92" operator="equal">
      <formula>0</formula>
    </cfRule>
  </conditionalFormatting>
  <conditionalFormatting sqref="F23">
    <cfRule type="cellIs" dxfId="188" priority="91" operator="equal">
      <formula>0</formula>
    </cfRule>
  </conditionalFormatting>
  <conditionalFormatting sqref="F24:F25">
    <cfRule type="cellIs" dxfId="187" priority="90" operator="equal">
      <formula>0</formula>
    </cfRule>
  </conditionalFormatting>
  <conditionalFormatting sqref="F35">
    <cfRule type="cellIs" dxfId="186" priority="87" operator="equal">
      <formula>0</formula>
    </cfRule>
  </conditionalFormatting>
  <conditionalFormatting sqref="F36:F37">
    <cfRule type="cellIs" dxfId="185" priority="86" operator="equal">
      <formula>0</formula>
    </cfRule>
  </conditionalFormatting>
  <conditionalFormatting sqref="D11">
    <cfRule type="expression" dxfId="184" priority="82">
      <formula>G11&gt;1+$F$46</formula>
    </cfRule>
    <cfRule type="expression" dxfId="183" priority="83">
      <formula>G11&gt;1+$F$45</formula>
    </cfRule>
    <cfRule type="expression" dxfId="182" priority="84">
      <formula>G11&lt;1+$F$47</formula>
    </cfRule>
    <cfRule type="expression" dxfId="181" priority="85">
      <formula>G11&lt;1+$F$48</formula>
    </cfRule>
  </conditionalFormatting>
  <conditionalFormatting sqref="J11">
    <cfRule type="expression" dxfId="180" priority="78">
      <formula>M11&gt;1+$F$46</formula>
    </cfRule>
    <cfRule type="expression" dxfId="179" priority="79">
      <formula>M11&gt;1+$F$45</formula>
    </cfRule>
    <cfRule type="expression" dxfId="178" priority="80">
      <formula>M11&lt;1+$F$47</formula>
    </cfRule>
    <cfRule type="expression" dxfId="177" priority="81">
      <formula>M11&lt;1+$F$48</formula>
    </cfRule>
  </conditionalFormatting>
  <conditionalFormatting sqref="D23">
    <cfRule type="expression" dxfId="176" priority="74">
      <formula>G23&gt;1+$F$46</formula>
    </cfRule>
    <cfRule type="expression" dxfId="175" priority="75">
      <formula>G23&gt;1+$F$45</formula>
    </cfRule>
    <cfRule type="expression" dxfId="174" priority="76">
      <formula>G23&lt;1+$F$47</formula>
    </cfRule>
    <cfRule type="expression" dxfId="173" priority="77">
      <formula>G23&lt;1+$F$48</formula>
    </cfRule>
  </conditionalFormatting>
  <conditionalFormatting sqref="J23">
    <cfRule type="expression" dxfId="172" priority="70">
      <formula>M23&gt;1+$F$46</formula>
    </cfRule>
    <cfRule type="expression" dxfId="171" priority="71">
      <formula>M23&gt;1+$F$45</formula>
    </cfRule>
    <cfRule type="expression" dxfId="170" priority="72">
      <formula>M23&lt;1+$F$47</formula>
    </cfRule>
    <cfRule type="expression" dxfId="169" priority="73">
      <formula>M23&lt;1+$F$48</formula>
    </cfRule>
  </conditionalFormatting>
  <conditionalFormatting sqref="D35">
    <cfRule type="expression" dxfId="168" priority="66">
      <formula>G35&gt;1+$F$46</formula>
    </cfRule>
    <cfRule type="expression" dxfId="167" priority="67">
      <formula>G35&gt;1+$F$45</formula>
    </cfRule>
    <cfRule type="expression" dxfId="166" priority="68">
      <formula>G35&lt;1+$F$47</formula>
    </cfRule>
    <cfRule type="expression" dxfId="165" priority="69">
      <formula>G35&lt;1+$F$48</formula>
    </cfRule>
  </conditionalFormatting>
  <conditionalFormatting sqref="J35">
    <cfRule type="expression" dxfId="164" priority="62">
      <formula>M35&gt;1+$F$46</formula>
    </cfRule>
    <cfRule type="expression" dxfId="163" priority="63">
      <formula>M35&gt;1+$F$45</formula>
    </cfRule>
    <cfRule type="expression" dxfId="162" priority="64">
      <formula>M35&lt;1+$F$47</formula>
    </cfRule>
    <cfRule type="expression" dxfId="161" priority="65">
      <formula>M35&lt;1+$F$48</formula>
    </cfRule>
  </conditionalFormatting>
  <conditionalFormatting sqref="D12">
    <cfRule type="expression" dxfId="160" priority="58">
      <formula>G12&gt;1+$F$46</formula>
    </cfRule>
    <cfRule type="expression" dxfId="159" priority="59">
      <formula>G12&gt;1+$F$45</formula>
    </cfRule>
    <cfRule type="expression" dxfId="158" priority="60">
      <formula>G12&lt;1+$F$47</formula>
    </cfRule>
    <cfRule type="expression" dxfId="157" priority="61">
      <formula>G12&lt;1+$F$48</formula>
    </cfRule>
  </conditionalFormatting>
  <conditionalFormatting sqref="D13">
    <cfRule type="expression" dxfId="156" priority="54">
      <formula>G12&gt;1+$F$46</formula>
    </cfRule>
    <cfRule type="expression" dxfId="155" priority="55">
      <formula>G12&gt;1+$F$45</formula>
    </cfRule>
    <cfRule type="expression" dxfId="154" priority="56">
      <formula>G12&lt;1+$F$47</formula>
    </cfRule>
    <cfRule type="expression" dxfId="153" priority="57">
      <formula>G12&lt;1+$F$48</formula>
    </cfRule>
  </conditionalFormatting>
  <conditionalFormatting sqref="J12">
    <cfRule type="expression" dxfId="152" priority="50">
      <formula>M12&gt;1+$F$46</formula>
    </cfRule>
    <cfRule type="expression" dxfId="151" priority="51">
      <formula>M12&gt;1+$F$45</formula>
    </cfRule>
    <cfRule type="expression" dxfId="150" priority="52">
      <formula>M12&lt;1+$F$47</formula>
    </cfRule>
    <cfRule type="expression" dxfId="149" priority="53">
      <formula>M12&lt;1+$F$48</formula>
    </cfRule>
  </conditionalFormatting>
  <conditionalFormatting sqref="J24">
    <cfRule type="expression" dxfId="148" priority="46">
      <formula>M24&gt;1+$F$46</formula>
    </cfRule>
    <cfRule type="expression" dxfId="147" priority="47">
      <formula>M24&gt;1+$F$45</formula>
    </cfRule>
    <cfRule type="expression" dxfId="146" priority="48">
      <formula>M24&lt;1+$F$47</formula>
    </cfRule>
    <cfRule type="expression" dxfId="145" priority="49">
      <formula>M24&lt;1+$F$48</formula>
    </cfRule>
  </conditionalFormatting>
  <conditionalFormatting sqref="D24">
    <cfRule type="expression" dxfId="144" priority="42">
      <formula>G24&gt;1+$F$46</formula>
    </cfRule>
    <cfRule type="expression" dxfId="143" priority="43">
      <formula>G24&gt;1+$F$45</formula>
    </cfRule>
    <cfRule type="expression" dxfId="142" priority="44">
      <formula>G24&lt;1+$F$47</formula>
    </cfRule>
    <cfRule type="expression" dxfId="141" priority="45">
      <formula>G24&lt;1+$F$48</formula>
    </cfRule>
  </conditionalFormatting>
  <conditionalFormatting sqref="D36">
    <cfRule type="expression" dxfId="140" priority="38">
      <formula>G36&gt;1+$F$46</formula>
    </cfRule>
    <cfRule type="expression" dxfId="139" priority="39">
      <formula>G36&gt;1+$F$45</formula>
    </cfRule>
    <cfRule type="expression" dxfId="138" priority="40">
      <formula>G36&lt;1+$F$47</formula>
    </cfRule>
    <cfRule type="expression" dxfId="137" priority="41">
      <formula>G36&lt;1+$F$48</formula>
    </cfRule>
  </conditionalFormatting>
  <conditionalFormatting sqref="J36">
    <cfRule type="expression" dxfId="136" priority="34">
      <formula>M36&gt;1+$F$46</formula>
    </cfRule>
    <cfRule type="expression" dxfId="135" priority="35">
      <formula>M36&gt;1+$F$45</formula>
    </cfRule>
    <cfRule type="expression" dxfId="134" priority="36">
      <formula>M36&lt;1+$F$47</formula>
    </cfRule>
    <cfRule type="expression" dxfId="133" priority="37">
      <formula>M36&lt;1+$F$48</formula>
    </cfRule>
  </conditionalFormatting>
  <conditionalFormatting sqref="J13">
    <cfRule type="expression" dxfId="132" priority="30">
      <formula>M12&gt;1+$F$46</formula>
    </cfRule>
    <cfRule type="expression" dxfId="131" priority="31">
      <formula>M12&gt;1+$F$45</formula>
    </cfRule>
    <cfRule type="expression" dxfId="130" priority="32">
      <formula>M12&lt;1+$F$47</formula>
    </cfRule>
    <cfRule type="expression" dxfId="129" priority="33">
      <formula>M12&lt;1+$F$48</formula>
    </cfRule>
  </conditionalFormatting>
  <conditionalFormatting sqref="J25">
    <cfRule type="expression" dxfId="128" priority="26">
      <formula>M24&gt;1+$F$46</formula>
    </cfRule>
    <cfRule type="expression" dxfId="127" priority="27">
      <formula>M24&gt;1+$F$45</formula>
    </cfRule>
    <cfRule type="expression" dxfId="126" priority="28">
      <formula>M24&lt;1+$F$47</formula>
    </cfRule>
    <cfRule type="expression" dxfId="125" priority="29">
      <formula>M24&lt;1+$F$48</formula>
    </cfRule>
  </conditionalFormatting>
  <conditionalFormatting sqref="D25">
    <cfRule type="expression" dxfId="124" priority="22">
      <formula>G24&gt;1+$F$46</formula>
    </cfRule>
    <cfRule type="expression" dxfId="123" priority="23">
      <formula>G24&gt;1+$F$45</formula>
    </cfRule>
    <cfRule type="expression" dxfId="122" priority="24">
      <formula>G24&lt;1+$F$47</formula>
    </cfRule>
    <cfRule type="expression" dxfId="121" priority="25">
      <formula>G24&lt;1+$F$48</formula>
    </cfRule>
  </conditionalFormatting>
  <conditionalFormatting sqref="D37">
    <cfRule type="expression" dxfId="120" priority="18">
      <formula>G36&gt;1+$F$46</formula>
    </cfRule>
    <cfRule type="expression" dxfId="119" priority="19">
      <formula>G36&gt;1+$F$45</formula>
    </cfRule>
    <cfRule type="expression" dxfId="118" priority="20">
      <formula>G36&lt;1+$F$47</formula>
    </cfRule>
    <cfRule type="expression" dxfId="117" priority="21">
      <formula>G36&lt;1+$F$48</formula>
    </cfRule>
  </conditionalFormatting>
  <conditionalFormatting sqref="J37">
    <cfRule type="expression" dxfId="116" priority="14">
      <formula>M36&gt;1+$F$46</formula>
    </cfRule>
    <cfRule type="expression" dxfId="115" priority="15">
      <formula>M36&gt;1+$F$45</formula>
    </cfRule>
    <cfRule type="expression" dxfId="114" priority="16">
      <formula>M36&lt;1+$F$47</formula>
    </cfRule>
    <cfRule type="expression" dxfId="113" priority="17">
      <formula>M36&lt;1+$F$48</formula>
    </cfRule>
  </conditionalFormatting>
  <conditionalFormatting sqref="L10">
    <cfRule type="cellIs" dxfId="112" priority="10" operator="equal">
      <formula>0</formula>
    </cfRule>
  </conditionalFormatting>
  <conditionalFormatting sqref="L22">
    <cfRule type="cellIs" dxfId="111" priority="8" operator="equal">
      <formula>0</formula>
    </cfRule>
  </conditionalFormatting>
  <conditionalFormatting sqref="F22">
    <cfRule type="cellIs" dxfId="110" priority="6" operator="equal">
      <formula>0</formula>
    </cfRule>
  </conditionalFormatting>
  <conditionalFormatting sqref="F34">
    <cfRule type="cellIs" dxfId="109" priority="4" operator="equal">
      <formula>0</formula>
    </cfRule>
  </conditionalFormatting>
  <conditionalFormatting sqref="L34">
    <cfRule type="cellIs" dxfId="108" priority="2" operator="equal">
      <formula>0</formula>
    </cfRule>
  </conditionalFormatting>
  <conditionalFormatting sqref="H7:N7">
    <cfRule type="cellIs" dxfId="107" priority="1" operator="equal">
      <formula>0</formula>
    </cfRule>
  </conditionalFormatting>
  <pageMargins left="0.7" right="0.7" top="0.78740157499999996" bottom="0.78740157499999996" header="0.3" footer="0.3"/>
  <pageSetup paperSize="9" scale="9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F84F3D72-6B02-4267-B7A4-CB7C3AD4DA09}">
            <x14:iconSet iconSet="3Arrows" custom="1">
              <x14:cfvo type="percent">
                <xm:f>0</xm:f>
              </x14:cfvo>
              <x14:cfvo type="num" gte="0">
                <xm:f>0</xm:f>
              </x14:cfvo>
              <x14:cfvo type="num">
                <xm:f>10000</xm:f>
              </x14:cfvo>
              <x14:cfIcon iconSet="NoIcons" iconId="0"/>
              <x14:cfIcon iconSet="3Arrows" iconId="1"/>
              <x14:cfIcon iconSet="NoIcons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11" id="{9C8F8833-2139-4C0C-981D-5DB409122EE1}">
            <x14:iconSet iconSet="3Arrows" custom="1">
              <x14:cfvo type="percent">
                <xm:f>0</xm:f>
              </x14:cfvo>
              <x14:cfvo type="num" gte="0">
                <xm:f>0</xm:f>
              </x14:cfvo>
              <x14:cfvo type="num">
                <xm:f>10000</xm:f>
              </x14:cfvo>
              <x14:cfIcon iconSet="NoIcons" iconId="0"/>
              <x14:cfIcon iconSet="3Arrows" iconId="1"/>
              <x14:cfIcon iconSet="NoIcons" iconId="0"/>
            </x14:iconSet>
          </x14:cfRule>
          <xm:sqref>L10</xm:sqref>
        </x14:conditionalFormatting>
        <x14:conditionalFormatting xmlns:xm="http://schemas.microsoft.com/office/excel/2006/main">
          <x14:cfRule type="iconSet" priority="9" id="{7DF04EB0-EACA-4148-9685-7A0AB08DAEBC}">
            <x14:iconSet iconSet="3Arrows" custom="1">
              <x14:cfvo type="percent">
                <xm:f>0</xm:f>
              </x14:cfvo>
              <x14:cfvo type="num" gte="0">
                <xm:f>0</xm:f>
              </x14:cfvo>
              <x14:cfvo type="num">
                <xm:f>10000</xm:f>
              </x14:cfvo>
              <x14:cfIcon iconSet="NoIcons" iconId="0"/>
              <x14:cfIcon iconSet="3Arrows" iconId="1"/>
              <x14:cfIcon iconSet="NoIcons" iconId="0"/>
            </x14:iconSet>
          </x14:cfRule>
          <xm:sqref>L22</xm:sqref>
        </x14:conditionalFormatting>
        <x14:conditionalFormatting xmlns:xm="http://schemas.microsoft.com/office/excel/2006/main">
          <x14:cfRule type="iconSet" priority="7" id="{D969E189-39DB-4B27-B511-31BDE8419C43}">
            <x14:iconSet iconSet="3Arrows" custom="1">
              <x14:cfvo type="percent">
                <xm:f>0</xm:f>
              </x14:cfvo>
              <x14:cfvo type="num" gte="0">
                <xm:f>0</xm:f>
              </x14:cfvo>
              <x14:cfvo type="num">
                <xm:f>10000</xm:f>
              </x14:cfvo>
              <x14:cfIcon iconSet="NoIcons" iconId="0"/>
              <x14:cfIcon iconSet="3Arrows" iconId="1"/>
              <x14:cfIcon iconSet="NoIcons" iconId="0"/>
            </x14:iconSet>
          </x14:cfRule>
          <xm:sqref>F22</xm:sqref>
        </x14:conditionalFormatting>
        <x14:conditionalFormatting xmlns:xm="http://schemas.microsoft.com/office/excel/2006/main">
          <x14:cfRule type="iconSet" priority="5" id="{9F837FEC-70F3-4B43-9B20-23C95D1A0693}">
            <x14:iconSet iconSet="3Arrows" custom="1">
              <x14:cfvo type="percent">
                <xm:f>0</xm:f>
              </x14:cfvo>
              <x14:cfvo type="num" gte="0">
                <xm:f>0</xm:f>
              </x14:cfvo>
              <x14:cfvo type="num">
                <xm:f>10000</xm:f>
              </x14:cfvo>
              <x14:cfIcon iconSet="NoIcons" iconId="0"/>
              <x14:cfIcon iconSet="3Arrows" iconId="1"/>
              <x14:cfIcon iconSet="NoIcons" iconId="0"/>
            </x14:iconSet>
          </x14:cfRule>
          <xm:sqref>F34</xm:sqref>
        </x14:conditionalFormatting>
        <x14:conditionalFormatting xmlns:xm="http://schemas.microsoft.com/office/excel/2006/main">
          <x14:cfRule type="iconSet" priority="3" id="{E3174C7C-3AC4-4D72-84F2-705FD0E0A942}">
            <x14:iconSet iconSet="3Arrows" custom="1">
              <x14:cfvo type="percent">
                <xm:f>0</xm:f>
              </x14:cfvo>
              <x14:cfvo type="num" gte="0">
                <xm:f>0</xm:f>
              </x14:cfvo>
              <x14:cfvo type="num">
                <xm:f>10000</xm:f>
              </x14:cfvo>
              <x14:cfIcon iconSet="NoIcons" iconId="0"/>
              <x14:cfIcon iconSet="3Arrows" iconId="1"/>
              <x14:cfIcon iconSet="NoIcons" iconId="0"/>
            </x14:iconSet>
          </x14:cfRule>
          <xm:sqref>L34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showGridLines="0" tabSelected="1" topLeftCell="A5" zoomScale="85" zoomScaleNormal="85" zoomScalePageLayoutView="150" workbookViewId="0">
      <selection activeCell="D8" sqref="D8:H8"/>
    </sheetView>
  </sheetViews>
  <sheetFormatPr baseColWidth="10" defaultRowHeight="15" x14ac:dyDescent="0.25"/>
  <cols>
    <col min="1" max="1" width="11" customWidth="1"/>
    <col min="3" max="3" width="10" customWidth="1"/>
    <col min="4" max="4" width="12.140625" customWidth="1"/>
    <col min="5" max="5" width="7.140625" hidden="1" customWidth="1"/>
    <col min="6" max="6" width="10.7109375" customWidth="1"/>
    <col min="7" max="7" width="11.42578125" hidden="1" customWidth="1"/>
    <col min="8" max="8" width="8.140625" customWidth="1"/>
    <col min="9" max="9" width="12.140625" customWidth="1"/>
    <col min="10" max="10" width="7.140625" hidden="1" customWidth="1"/>
    <col min="11" max="11" width="10.7109375" customWidth="1"/>
    <col min="12" max="12" width="11.42578125" hidden="1" customWidth="1"/>
    <col min="13" max="13" width="8.140625" customWidth="1"/>
    <col min="14" max="14" width="17" bestFit="1" customWidth="1"/>
    <col min="15" max="15" width="3.85546875" hidden="1" customWidth="1"/>
    <col min="16" max="16" width="8.5703125" hidden="1" customWidth="1"/>
    <col min="17" max="17" width="11.42578125" hidden="1" customWidth="1"/>
    <col min="18" max="18" width="11.42578125" customWidth="1"/>
    <col min="19" max="19" width="4" customWidth="1"/>
    <col min="20" max="20" width="11.42578125" customWidth="1"/>
  </cols>
  <sheetData>
    <row r="1" spans="1:23" ht="49.5" customHeight="1" x14ac:dyDescent="0.3">
      <c r="A1" s="5" t="s">
        <v>34</v>
      </c>
    </row>
    <row r="2" spans="1:23" ht="15.75" x14ac:dyDescent="0.25">
      <c r="A2" s="98" t="s">
        <v>35</v>
      </c>
    </row>
    <row r="3" spans="1:23" ht="17.25" customHeight="1" x14ac:dyDescent="0.3">
      <c r="A3" s="160" t="s">
        <v>21</v>
      </c>
      <c r="B3" s="160"/>
      <c r="C3" s="99"/>
      <c r="D3" s="99"/>
      <c r="E3" s="99"/>
      <c r="F3" s="99"/>
      <c r="G3" s="6"/>
      <c r="H3" s="5"/>
      <c r="I3" s="24"/>
      <c r="J3" s="24"/>
      <c r="K3" s="7"/>
      <c r="L3" s="7"/>
      <c r="M3" s="5"/>
      <c r="N3" s="5"/>
      <c r="O3" s="161"/>
      <c r="P3" s="161"/>
      <c r="Q3" s="161"/>
      <c r="R3" s="5"/>
      <c r="S3" s="5"/>
    </row>
    <row r="4" spans="1:23" ht="18.75" hidden="1" customHeight="1" x14ac:dyDescent="0.3">
      <c r="A4" s="100"/>
      <c r="B4" s="101"/>
      <c r="C4" s="101"/>
      <c r="D4" s="93"/>
      <c r="E4" s="102"/>
      <c r="F4" s="103"/>
      <c r="G4" s="10"/>
      <c r="H4" s="1"/>
      <c r="I4" s="2"/>
      <c r="J4" s="25"/>
      <c r="K4" s="10"/>
      <c r="L4" s="10"/>
      <c r="M4" s="2"/>
      <c r="Q4" s="4"/>
    </row>
    <row r="5" spans="1:23" ht="18.75" customHeight="1" x14ac:dyDescent="0.25">
      <c r="A5" s="93"/>
      <c r="B5" s="88"/>
      <c r="C5" s="104" t="s">
        <v>29</v>
      </c>
      <c r="D5" s="105"/>
      <c r="E5" s="106" t="s">
        <v>2</v>
      </c>
      <c r="F5" s="93"/>
      <c r="J5" s="19"/>
      <c r="M5" s="97" t="s">
        <v>36</v>
      </c>
    </row>
    <row r="6" spans="1:23" ht="3" customHeight="1" x14ac:dyDescent="0.3">
      <c r="A6" s="9"/>
    </row>
    <row r="7" spans="1:23" ht="31.5" customHeight="1" x14ac:dyDescent="0.25">
      <c r="A7" s="89" t="s">
        <v>30</v>
      </c>
      <c r="B7" s="90"/>
      <c r="C7" s="90"/>
      <c r="D7" s="90"/>
      <c r="E7" s="90"/>
      <c r="F7" s="90"/>
      <c r="G7" s="90"/>
      <c r="H7" s="91">
        <f>SUM(H15,H27,H39)</f>
        <v>0</v>
      </c>
      <c r="I7" s="90"/>
      <c r="J7" s="90"/>
      <c r="K7" s="90"/>
      <c r="L7" s="90"/>
      <c r="M7" s="92">
        <f>SUM(M15,M27,M39)</f>
        <v>0</v>
      </c>
    </row>
    <row r="8" spans="1:23" ht="21.75" customHeight="1" x14ac:dyDescent="0.25">
      <c r="A8" s="162" t="s">
        <v>31</v>
      </c>
      <c r="B8" s="163"/>
      <c r="C8" s="144" t="s">
        <v>19</v>
      </c>
      <c r="D8" s="169" t="s">
        <v>38</v>
      </c>
      <c r="E8" s="170"/>
      <c r="F8" s="170"/>
      <c r="G8" s="170"/>
      <c r="H8" s="171"/>
      <c r="I8" s="166" t="s">
        <v>39</v>
      </c>
      <c r="J8" s="167"/>
      <c r="K8" s="167"/>
      <c r="L8" s="167"/>
      <c r="M8" s="168"/>
    </row>
    <row r="9" spans="1:23" ht="30.75" customHeight="1" x14ac:dyDescent="0.25">
      <c r="A9" s="164"/>
      <c r="B9" s="165"/>
      <c r="C9" s="145"/>
      <c r="D9" s="94" t="s">
        <v>7</v>
      </c>
      <c r="E9" s="95" t="s">
        <v>8</v>
      </c>
      <c r="F9" s="95" t="s">
        <v>26</v>
      </c>
      <c r="G9" s="95" t="s">
        <v>9</v>
      </c>
      <c r="H9" s="96" t="s">
        <v>1</v>
      </c>
      <c r="I9" s="94" t="s">
        <v>7</v>
      </c>
      <c r="J9" s="95" t="s">
        <v>8</v>
      </c>
      <c r="K9" s="95" t="s">
        <v>26</v>
      </c>
      <c r="L9" s="95" t="s">
        <v>9</v>
      </c>
      <c r="M9" s="96" t="s">
        <v>1</v>
      </c>
    </row>
    <row r="10" spans="1:23" x14ac:dyDescent="0.25">
      <c r="A10" s="30" t="s">
        <v>3</v>
      </c>
      <c r="B10" s="29"/>
      <c r="C10" s="82">
        <v>0.35</v>
      </c>
      <c r="D10" s="84"/>
      <c r="E10" s="15" t="str">
        <f>IF(D10=0,"",D10/D14)</f>
        <v/>
      </c>
      <c r="F10" s="22">
        <f>D10</f>
        <v>0</v>
      </c>
      <c r="G10" s="15" t="e">
        <f>D10/F10</f>
        <v>#DIV/0!</v>
      </c>
      <c r="H10" s="21"/>
      <c r="I10" s="84"/>
      <c r="J10" s="15" t="str">
        <f>IF(I10=0,"",I10/I14)</f>
        <v/>
      </c>
      <c r="K10" s="22">
        <f>I10</f>
        <v>0</v>
      </c>
      <c r="L10" s="15" t="e">
        <f>I10/K10</f>
        <v>#DIV/0!</v>
      </c>
      <c r="M10" s="21"/>
    </row>
    <row r="11" spans="1:23" x14ac:dyDescent="0.25">
      <c r="A11" s="31" t="s">
        <v>20</v>
      </c>
      <c r="B11" s="14"/>
      <c r="C11" s="82">
        <v>0.35</v>
      </c>
      <c r="D11" s="84"/>
      <c r="E11" s="15" t="str">
        <f>IF(D11=0,"",D11/D14)</f>
        <v/>
      </c>
      <c r="F11" s="22">
        <f>F10*$C11/$C10</f>
        <v>0</v>
      </c>
      <c r="G11" s="15" t="e">
        <f>D11/F11</f>
        <v>#DIV/0!</v>
      </c>
      <c r="H11" s="21"/>
      <c r="I11" s="84"/>
      <c r="J11" s="15" t="str">
        <f>IF(I11=0,"",I11/I14)</f>
        <v/>
      </c>
      <c r="K11" s="22">
        <f>K10*$C11/$C10</f>
        <v>0</v>
      </c>
      <c r="L11" s="15" t="e">
        <f>I11/K11</f>
        <v>#DIV/0!</v>
      </c>
      <c r="M11" s="21"/>
      <c r="O11" s="2"/>
      <c r="U11" s="12"/>
      <c r="V11" s="19"/>
      <c r="W11" s="20"/>
    </row>
    <row r="12" spans="1:23" x14ac:dyDescent="0.25">
      <c r="A12" s="133" t="s">
        <v>6</v>
      </c>
      <c r="B12" s="14" t="s">
        <v>4</v>
      </c>
      <c r="C12" s="135">
        <v>0.3</v>
      </c>
      <c r="D12" s="84"/>
      <c r="E12" s="137" t="str">
        <f>IF((D12+D13)=0,"",(D12+D13)/D14)</f>
        <v/>
      </c>
      <c r="F12" s="22">
        <f>F10*$C12/$C10*C17</f>
        <v>0</v>
      </c>
      <c r="G12" s="152" t="e">
        <f>(D12+D13)/(F12+F13)</f>
        <v>#DIV/0!</v>
      </c>
      <c r="H12" s="21"/>
      <c r="I12" s="84"/>
      <c r="J12" s="137" t="str">
        <f>IF((I12+I13)=0,"",(I12+I13)/I14)</f>
        <v/>
      </c>
      <c r="K12" s="22">
        <f>K10*$C12/$C10*C18</f>
        <v>0</v>
      </c>
      <c r="L12" s="125" t="e">
        <f>(I12+I13)/(K12+K13)</f>
        <v>#DIV/0!</v>
      </c>
      <c r="M12" s="21"/>
      <c r="U12" s="12"/>
      <c r="V12" s="19"/>
      <c r="W12" s="20"/>
    </row>
    <row r="13" spans="1:23" x14ac:dyDescent="0.25">
      <c r="A13" s="133"/>
      <c r="B13" s="14" t="s">
        <v>5</v>
      </c>
      <c r="C13" s="136"/>
      <c r="D13" s="84"/>
      <c r="E13" s="137"/>
      <c r="F13" s="22">
        <f>F11*$C12/$C11*C18</f>
        <v>0</v>
      </c>
      <c r="G13" s="152"/>
      <c r="H13" s="21"/>
      <c r="I13" s="84"/>
      <c r="J13" s="137"/>
      <c r="K13" s="22">
        <f>K10*$C12/$C10*C18</f>
        <v>0</v>
      </c>
      <c r="L13" s="125"/>
      <c r="M13" s="21"/>
      <c r="U13" s="12"/>
      <c r="V13" s="19"/>
      <c r="W13" s="20"/>
    </row>
    <row r="14" spans="1:23" x14ac:dyDescent="0.25">
      <c r="A14" s="154" t="s">
        <v>28</v>
      </c>
      <c r="B14" s="155"/>
      <c r="C14" s="48"/>
      <c r="D14" s="57">
        <f>SUM(D10:D13)</f>
        <v>0</v>
      </c>
      <c r="E14" s="50">
        <f>SUM(E10:E13)</f>
        <v>0</v>
      </c>
      <c r="F14" s="50"/>
      <c r="G14" s="50"/>
      <c r="H14" s="51" t="str">
        <f>IF(D14=0,"",D14/$D$5*100)</f>
        <v/>
      </c>
      <c r="I14" s="49">
        <f>SUM(I10:I13)</f>
        <v>0</v>
      </c>
      <c r="J14" s="50">
        <f>SUM(J10:J13)</f>
        <v>0</v>
      </c>
      <c r="K14" s="50"/>
      <c r="L14" s="50"/>
      <c r="M14" s="51" t="str">
        <f>IF(I14=0,"",I14/$D$5*100)</f>
        <v/>
      </c>
      <c r="U14" s="4"/>
      <c r="W14" s="20"/>
    </row>
    <row r="15" spans="1:23" x14ac:dyDescent="0.25">
      <c r="A15" s="52"/>
      <c r="B15" s="53" t="s">
        <v>27</v>
      </c>
      <c r="C15" s="54"/>
      <c r="D15" s="58">
        <f>D14/2</f>
        <v>0</v>
      </c>
      <c r="E15" s="53"/>
      <c r="F15" s="53"/>
      <c r="G15" s="53"/>
      <c r="H15" s="113" t="str">
        <f>IF(D14=0,"",H14/2)</f>
        <v/>
      </c>
      <c r="I15" s="55"/>
      <c r="J15" s="53"/>
      <c r="K15" s="53"/>
      <c r="L15" s="53"/>
      <c r="M15" s="113" t="str">
        <f>IF(I14=0,"",M14/2)</f>
        <v/>
      </c>
      <c r="U15" s="4"/>
      <c r="W15" s="20"/>
    </row>
    <row r="16" spans="1:23" hidden="1" x14ac:dyDescent="0.25">
      <c r="A16" s="13"/>
      <c r="B16" s="3"/>
      <c r="C16" s="18"/>
      <c r="D16" s="27"/>
      <c r="E16" s="3"/>
      <c r="F16" s="3"/>
      <c r="G16" s="3"/>
      <c r="H16" s="26"/>
      <c r="I16" s="39"/>
      <c r="J16" s="3"/>
      <c r="K16" s="3"/>
      <c r="L16" s="3"/>
      <c r="M16" s="16"/>
      <c r="U16" s="4"/>
      <c r="W16" s="20"/>
    </row>
    <row r="17" spans="1:23" x14ac:dyDescent="0.25">
      <c r="A17" s="129" t="s">
        <v>0</v>
      </c>
      <c r="B17" s="37" t="s">
        <v>4</v>
      </c>
      <c r="C17" s="82">
        <v>0.5</v>
      </c>
      <c r="D17" s="80">
        <f>SUM(D10,D12)</f>
        <v>0</v>
      </c>
      <c r="E17" s="15" t="str">
        <f>IF(D14=0,"",(D10+D12)/D14)</f>
        <v/>
      </c>
      <c r="F17" s="3"/>
      <c r="G17" s="3"/>
      <c r="H17" s="16"/>
      <c r="I17" s="80">
        <f>SUM(I10,I12)</f>
        <v>0</v>
      </c>
      <c r="J17" s="15" t="str">
        <f>IF(I14=0,"",(I10+I12)/I14)</f>
        <v/>
      </c>
      <c r="K17" s="3"/>
      <c r="L17" s="3"/>
      <c r="M17" s="16"/>
      <c r="U17" s="4"/>
      <c r="V17" s="19"/>
      <c r="W17" s="20"/>
    </row>
    <row r="18" spans="1:23" x14ac:dyDescent="0.25">
      <c r="A18" s="130"/>
      <c r="B18" s="38" t="s">
        <v>5</v>
      </c>
      <c r="C18" s="83">
        <v>0.5</v>
      </c>
      <c r="D18" s="81">
        <f>SUM(D11,D13)</f>
        <v>0</v>
      </c>
      <c r="E18" s="8" t="str">
        <f>IF(D14=0,"",1-E17)</f>
        <v/>
      </c>
      <c r="F18" s="8"/>
      <c r="G18" s="8"/>
      <c r="H18" s="17"/>
      <c r="I18" s="81">
        <f>SUM(I11,I13)</f>
        <v>0</v>
      </c>
      <c r="J18" s="8" t="str">
        <f>IF(I14=0,"",1-J17)</f>
        <v/>
      </c>
      <c r="K18" s="8"/>
      <c r="L18" s="8"/>
      <c r="M18" s="17"/>
      <c r="U18" s="4"/>
      <c r="V18" s="19"/>
      <c r="W18" s="20"/>
    </row>
    <row r="20" spans="1:23" ht="21.75" customHeight="1" x14ac:dyDescent="0.25">
      <c r="A20" s="156" t="s">
        <v>32</v>
      </c>
      <c r="B20" s="157"/>
      <c r="C20" s="144" t="s">
        <v>19</v>
      </c>
      <c r="D20" s="146" t="str">
        <f>D8</f>
        <v>Abschuss 2021/22</v>
      </c>
      <c r="E20" s="147"/>
      <c r="F20" s="147"/>
      <c r="G20" s="147"/>
      <c r="H20" s="148"/>
      <c r="I20" s="149" t="str">
        <f>I8</f>
        <v>Antrag Periode 2023/24</v>
      </c>
      <c r="J20" s="150"/>
      <c r="K20" s="150"/>
      <c r="L20" s="150"/>
      <c r="M20" s="151"/>
    </row>
    <row r="21" spans="1:23" ht="30.75" customHeight="1" x14ac:dyDescent="0.25">
      <c r="A21" s="158"/>
      <c r="B21" s="159"/>
      <c r="C21" s="145"/>
      <c r="D21" s="94" t="s">
        <v>7</v>
      </c>
      <c r="E21" s="95" t="s">
        <v>8</v>
      </c>
      <c r="F21" s="95" t="s">
        <v>26</v>
      </c>
      <c r="G21" s="95" t="s">
        <v>9</v>
      </c>
      <c r="H21" s="96" t="s">
        <v>1</v>
      </c>
      <c r="I21" s="94" t="s">
        <v>7</v>
      </c>
      <c r="J21" s="95" t="s">
        <v>8</v>
      </c>
      <c r="K21" s="95" t="s">
        <v>26</v>
      </c>
      <c r="L21" s="95" t="s">
        <v>9</v>
      </c>
      <c r="M21" s="96" t="s">
        <v>1</v>
      </c>
    </row>
    <row r="22" spans="1:23" x14ac:dyDescent="0.25">
      <c r="A22" s="30" t="s">
        <v>24</v>
      </c>
      <c r="B22" s="29"/>
      <c r="C22" s="82">
        <v>0.24</v>
      </c>
      <c r="D22" s="84"/>
      <c r="E22" s="15" t="str">
        <f>IF(D22=0,"",D22/D26)</f>
        <v/>
      </c>
      <c r="F22" s="22">
        <f>D22</f>
        <v>0</v>
      </c>
      <c r="G22" s="15" t="e">
        <f>D22/F22</f>
        <v>#DIV/0!</v>
      </c>
      <c r="H22" s="21"/>
      <c r="I22" s="84"/>
      <c r="J22" s="15" t="str">
        <f>IF(I22=0,"",I22/I26)</f>
        <v/>
      </c>
      <c r="K22" s="22">
        <f>I22</f>
        <v>0</v>
      </c>
      <c r="L22" s="15" t="e">
        <f>I22/K22</f>
        <v>#DIV/0!</v>
      </c>
      <c r="M22" s="21"/>
    </row>
    <row r="23" spans="1:23" x14ac:dyDescent="0.25">
      <c r="A23" s="31" t="s">
        <v>23</v>
      </c>
      <c r="B23" s="14"/>
      <c r="C23" s="82">
        <v>0.4</v>
      </c>
      <c r="D23" s="84"/>
      <c r="E23" s="15" t="str">
        <f>IF(D23=0,"",D23/D26)</f>
        <v/>
      </c>
      <c r="F23" s="22">
        <f>F22*$C23/$C22</f>
        <v>0</v>
      </c>
      <c r="G23" s="15" t="e">
        <f>D23/F23</f>
        <v>#DIV/0!</v>
      </c>
      <c r="H23" s="21"/>
      <c r="I23" s="84"/>
      <c r="J23" s="15" t="str">
        <f>IF(I23=0,"",I23/I26)</f>
        <v/>
      </c>
      <c r="K23" s="22">
        <f>K22*$C23/$C22</f>
        <v>0</v>
      </c>
      <c r="L23" s="15" t="e">
        <f>I23/K23</f>
        <v>#DIV/0!</v>
      </c>
      <c r="M23" s="21"/>
      <c r="U23" s="12"/>
      <c r="V23" s="19"/>
      <c r="W23" s="20"/>
    </row>
    <row r="24" spans="1:23" x14ac:dyDescent="0.25">
      <c r="A24" s="133" t="s">
        <v>25</v>
      </c>
      <c r="B24" s="14" t="s">
        <v>4</v>
      </c>
      <c r="C24" s="135">
        <v>0.36</v>
      </c>
      <c r="D24" s="84"/>
      <c r="E24" s="137" t="str">
        <f>IF((D24+D25)=0,"",(D24+D25)/D26)</f>
        <v/>
      </c>
      <c r="F24" s="22">
        <f>F22*$C24/$C22*C29</f>
        <v>0</v>
      </c>
      <c r="G24" s="152" t="e">
        <f>(D24+D25)/F24</f>
        <v>#DIV/0!</v>
      </c>
      <c r="H24" s="21"/>
      <c r="I24" s="84"/>
      <c r="J24" s="137" t="str">
        <f>IF((I24+I25)=0,"",(I24+I25)/I26)</f>
        <v/>
      </c>
      <c r="K24" s="22">
        <f>K22*$C24/$C22*C30</f>
        <v>0</v>
      </c>
      <c r="L24" s="125" t="e">
        <f>(I24+I25)/(K24+K25)</f>
        <v>#DIV/0!</v>
      </c>
      <c r="M24" s="21"/>
      <c r="U24" s="12"/>
      <c r="V24" s="19"/>
      <c r="W24" s="20"/>
    </row>
    <row r="25" spans="1:23" x14ac:dyDescent="0.25">
      <c r="A25" s="134"/>
      <c r="B25" s="23" t="s">
        <v>5</v>
      </c>
      <c r="C25" s="136"/>
      <c r="D25" s="84"/>
      <c r="E25" s="137"/>
      <c r="F25" s="22">
        <f>F23*$C24/$C23*C30</f>
        <v>0</v>
      </c>
      <c r="G25" s="153"/>
      <c r="H25" s="21"/>
      <c r="I25" s="84"/>
      <c r="J25" s="137"/>
      <c r="K25" s="22">
        <f>K22*$C24/$C22*C30</f>
        <v>0</v>
      </c>
      <c r="L25" s="125"/>
      <c r="M25" s="21"/>
      <c r="U25" s="12"/>
      <c r="V25" s="85"/>
      <c r="W25" s="20"/>
    </row>
    <row r="26" spans="1:23" x14ac:dyDescent="0.25">
      <c r="A26" s="138" t="s">
        <v>28</v>
      </c>
      <c r="B26" s="139"/>
      <c r="C26" s="42"/>
      <c r="D26" s="56">
        <f>SUM(D22:D25)</f>
        <v>0</v>
      </c>
      <c r="E26" s="40">
        <f>SUM(E22:E25)</f>
        <v>0</v>
      </c>
      <c r="F26" s="40"/>
      <c r="G26" s="40"/>
      <c r="H26" s="41" t="str">
        <f>IF(D26=0,"",D26/$D$5*100)</f>
        <v/>
      </c>
      <c r="I26" s="43">
        <f>SUM(I22:I25)</f>
        <v>0</v>
      </c>
      <c r="J26" s="40">
        <f>SUM(J22:J25)</f>
        <v>0</v>
      </c>
      <c r="K26" s="40"/>
      <c r="L26" s="40"/>
      <c r="M26" s="41" t="str">
        <f>IF(I26=0,"",I26/$D$5*100)</f>
        <v/>
      </c>
      <c r="U26" s="4"/>
      <c r="V26" s="86"/>
      <c r="W26" s="20"/>
    </row>
    <row r="27" spans="1:23" x14ac:dyDescent="0.25">
      <c r="A27" s="44"/>
      <c r="B27" s="45" t="s">
        <v>27</v>
      </c>
      <c r="C27" s="46"/>
      <c r="D27" s="59">
        <f>D26/2</f>
        <v>0</v>
      </c>
      <c r="E27" s="45"/>
      <c r="F27" s="45"/>
      <c r="G27" s="45"/>
      <c r="H27" s="114" t="str">
        <f>IF(D26=0,"",H26/2)</f>
        <v/>
      </c>
      <c r="I27" s="47"/>
      <c r="J27" s="45"/>
      <c r="K27" s="45"/>
      <c r="L27" s="45"/>
      <c r="M27" s="114" t="str">
        <f>IF(I26=0,"",M26/2)</f>
        <v/>
      </c>
      <c r="U27" s="4"/>
      <c r="V27" s="86"/>
      <c r="W27" s="20"/>
    </row>
    <row r="28" spans="1:23" hidden="1" x14ac:dyDescent="0.25">
      <c r="A28" s="28"/>
      <c r="B28" s="33"/>
      <c r="C28" s="34"/>
      <c r="D28" s="35"/>
      <c r="E28" s="33"/>
      <c r="F28" s="33"/>
      <c r="G28" s="33"/>
      <c r="H28" s="36"/>
      <c r="I28" s="35"/>
      <c r="J28" s="33"/>
      <c r="K28" s="33"/>
      <c r="L28" s="33"/>
      <c r="M28" s="36"/>
      <c r="U28" s="4"/>
      <c r="V28" s="86"/>
      <c r="W28" s="20"/>
    </row>
    <row r="29" spans="1:23" x14ac:dyDescent="0.25">
      <c r="A29" s="129" t="s">
        <v>0</v>
      </c>
      <c r="B29" s="37" t="s">
        <v>4</v>
      </c>
      <c r="C29" s="82">
        <v>0.5</v>
      </c>
      <c r="D29" s="27">
        <f>SUM(D22,D24)</f>
        <v>0</v>
      </c>
      <c r="E29" s="15" t="str">
        <f>IF(D26=0,"",(D22+D24)/D26)</f>
        <v/>
      </c>
      <c r="F29" s="3"/>
      <c r="G29" s="3"/>
      <c r="H29" s="16"/>
      <c r="I29" s="27">
        <f>SUM(I22,I24)</f>
        <v>0</v>
      </c>
      <c r="J29" s="15" t="str">
        <f>IF(I26=0,"",(I22+I24)/I26)</f>
        <v/>
      </c>
      <c r="K29" s="3"/>
      <c r="L29" s="3"/>
      <c r="M29" s="16"/>
      <c r="U29" s="4"/>
      <c r="V29" s="85"/>
      <c r="W29" s="20"/>
    </row>
    <row r="30" spans="1:23" x14ac:dyDescent="0.25">
      <c r="A30" s="130"/>
      <c r="B30" s="38" t="s">
        <v>5</v>
      </c>
      <c r="C30" s="83">
        <v>0.5</v>
      </c>
      <c r="D30" s="32">
        <f>SUM(D23,D25)</f>
        <v>0</v>
      </c>
      <c r="E30" s="8" t="str">
        <f>IF(D26=0,"",1-E29)</f>
        <v/>
      </c>
      <c r="F30" s="8"/>
      <c r="G30" s="8"/>
      <c r="H30" s="17"/>
      <c r="I30" s="32">
        <f>SUM(I23,I25)</f>
        <v>0</v>
      </c>
      <c r="J30" s="8" t="str">
        <f>IF(I26=0,"",1-J29)</f>
        <v/>
      </c>
      <c r="K30" s="8"/>
      <c r="L30" s="8"/>
      <c r="M30" s="17"/>
      <c r="U30" s="4"/>
      <c r="V30" s="87"/>
      <c r="W30" s="20"/>
    </row>
    <row r="31" spans="1:23" x14ac:dyDescent="0.25">
      <c r="Q31" s="4"/>
      <c r="V31" s="86"/>
    </row>
    <row r="32" spans="1:23" ht="21.75" customHeight="1" x14ac:dyDescent="0.25">
      <c r="A32" s="140" t="s">
        <v>33</v>
      </c>
      <c r="B32" s="141"/>
      <c r="C32" s="144" t="s">
        <v>19</v>
      </c>
      <c r="D32" s="146" t="str">
        <f>D8</f>
        <v>Abschuss 2021/22</v>
      </c>
      <c r="E32" s="147"/>
      <c r="F32" s="147"/>
      <c r="G32" s="147"/>
      <c r="H32" s="148"/>
      <c r="I32" s="149" t="str">
        <f>I8</f>
        <v>Antrag Periode 2023/24</v>
      </c>
      <c r="J32" s="150"/>
      <c r="K32" s="150"/>
      <c r="L32" s="150"/>
      <c r="M32" s="151"/>
      <c r="V32" s="86"/>
    </row>
    <row r="33" spans="1:23" ht="30.75" customHeight="1" x14ac:dyDescent="0.25">
      <c r="A33" s="142"/>
      <c r="B33" s="143"/>
      <c r="C33" s="145"/>
      <c r="D33" s="94" t="s">
        <v>7</v>
      </c>
      <c r="E33" s="95" t="s">
        <v>8</v>
      </c>
      <c r="F33" s="95" t="s">
        <v>26</v>
      </c>
      <c r="G33" s="95" t="s">
        <v>9</v>
      </c>
      <c r="H33" s="96" t="s">
        <v>1</v>
      </c>
      <c r="I33" s="94" t="s">
        <v>7</v>
      </c>
      <c r="J33" s="95" t="s">
        <v>8</v>
      </c>
      <c r="K33" s="95" t="s">
        <v>26</v>
      </c>
      <c r="L33" s="95" t="s">
        <v>9</v>
      </c>
      <c r="M33" s="96" t="s">
        <v>1</v>
      </c>
      <c r="V33" s="86"/>
    </row>
    <row r="34" spans="1:23" x14ac:dyDescent="0.25">
      <c r="A34" s="30" t="s">
        <v>3</v>
      </c>
      <c r="B34" s="29"/>
      <c r="C34" s="82">
        <v>0.4</v>
      </c>
      <c r="D34" s="84"/>
      <c r="E34" s="15" t="str">
        <f>IF(D34=0,"",D34/D38)</f>
        <v/>
      </c>
      <c r="F34" s="22">
        <f>D34</f>
        <v>0</v>
      </c>
      <c r="G34" s="15" t="e">
        <f>D34/F34</f>
        <v>#DIV/0!</v>
      </c>
      <c r="H34" s="21"/>
      <c r="I34" s="84"/>
      <c r="J34" s="15" t="str">
        <f>IF(I34=0,"",I34/I38)</f>
        <v/>
      </c>
      <c r="K34" s="22">
        <f>I34</f>
        <v>0</v>
      </c>
      <c r="L34" s="15" t="e">
        <f>I34/K34</f>
        <v>#DIV/0!</v>
      </c>
      <c r="M34" s="21"/>
    </row>
    <row r="35" spans="1:23" x14ac:dyDescent="0.25">
      <c r="A35" s="31" t="s">
        <v>20</v>
      </c>
      <c r="B35" s="14"/>
      <c r="C35" s="82">
        <v>0.4</v>
      </c>
      <c r="D35" s="84"/>
      <c r="E35" s="15" t="str">
        <f>IF(D35=0,"",D35/D38)</f>
        <v/>
      </c>
      <c r="F35" s="22">
        <f>F34*$C35/$C34</f>
        <v>0</v>
      </c>
      <c r="G35" s="15" t="e">
        <f>D35/F35</f>
        <v>#DIV/0!</v>
      </c>
      <c r="H35" s="21"/>
      <c r="I35" s="84"/>
      <c r="J35" s="15" t="str">
        <f>IF(I35=0,"",I35/I38)</f>
        <v/>
      </c>
      <c r="K35" s="22">
        <f>K34*$C35/$C34</f>
        <v>0</v>
      </c>
      <c r="L35" s="15" t="e">
        <f>I35/K35</f>
        <v>#DIV/0!</v>
      </c>
      <c r="M35" s="21"/>
      <c r="U35" s="12"/>
      <c r="V35" s="19"/>
      <c r="W35" s="20"/>
    </row>
    <row r="36" spans="1:23" x14ac:dyDescent="0.25">
      <c r="A36" s="133" t="s">
        <v>6</v>
      </c>
      <c r="B36" s="14" t="s">
        <v>4</v>
      </c>
      <c r="C36" s="135">
        <v>0.2</v>
      </c>
      <c r="D36" s="84"/>
      <c r="E36" s="137" t="str">
        <f>IF((D36+D37)=0,"",(D36+D37)/D38)</f>
        <v/>
      </c>
      <c r="F36" s="22">
        <f>F34*$C36/$C34*C41</f>
        <v>0</v>
      </c>
      <c r="G36" s="125" t="e">
        <f>(D36+D37)/F36</f>
        <v>#DIV/0!</v>
      </c>
      <c r="H36" s="21"/>
      <c r="I36" s="84"/>
      <c r="J36" s="137" t="str">
        <f>IF((I36+I37)=0,"",(I36+I37)/I38)</f>
        <v/>
      </c>
      <c r="K36" s="22">
        <f>K34*$C36/$C34*C42</f>
        <v>0</v>
      </c>
      <c r="L36" s="125" t="e">
        <f>(I36+I37)/(K36+K37)</f>
        <v>#DIV/0!</v>
      </c>
      <c r="M36" s="21"/>
      <c r="U36" s="12"/>
      <c r="V36" s="19"/>
      <c r="W36" s="20"/>
    </row>
    <row r="37" spans="1:23" x14ac:dyDescent="0.25">
      <c r="A37" s="134"/>
      <c r="B37" s="23" t="s">
        <v>5</v>
      </c>
      <c r="C37" s="136"/>
      <c r="D37" s="84"/>
      <c r="E37" s="137"/>
      <c r="F37" s="22">
        <f>F35*$C36/$C35*C42</f>
        <v>0</v>
      </c>
      <c r="G37" s="126"/>
      <c r="H37" s="21"/>
      <c r="I37" s="84"/>
      <c r="J37" s="137"/>
      <c r="K37" s="22">
        <f>K34*$C36/$C34*C42</f>
        <v>0</v>
      </c>
      <c r="L37" s="125"/>
      <c r="M37" s="21"/>
      <c r="U37" s="12"/>
      <c r="V37" s="19"/>
      <c r="W37" s="20"/>
    </row>
    <row r="38" spans="1:23" x14ac:dyDescent="0.25">
      <c r="A38" s="127" t="s">
        <v>28</v>
      </c>
      <c r="B38" s="128"/>
      <c r="C38" s="60"/>
      <c r="D38" s="61">
        <f>SUM(D34:D37)</f>
        <v>0</v>
      </c>
      <c r="E38" s="62">
        <f>SUM(E34:E37)</f>
        <v>0</v>
      </c>
      <c r="F38" s="62"/>
      <c r="G38" s="62"/>
      <c r="H38" s="63" t="str">
        <f>IF(D38=0,"",D38/$D$5*100)</f>
        <v/>
      </c>
      <c r="I38" s="64">
        <f>SUM(I34:I37)</f>
        <v>0</v>
      </c>
      <c r="J38" s="62">
        <f>SUM(J34:J37)</f>
        <v>0</v>
      </c>
      <c r="K38" s="62"/>
      <c r="L38" s="62"/>
      <c r="M38" s="63" t="str">
        <f>IF(I38=0,"",I38/$D$5*100)</f>
        <v/>
      </c>
      <c r="U38" s="4"/>
      <c r="W38" s="20"/>
    </row>
    <row r="39" spans="1:23" x14ac:dyDescent="0.25">
      <c r="A39" s="65"/>
      <c r="B39" s="66" t="s">
        <v>27</v>
      </c>
      <c r="C39" s="67"/>
      <c r="D39" s="68">
        <f>D38/2</f>
        <v>0</v>
      </c>
      <c r="E39" s="66"/>
      <c r="F39" s="66"/>
      <c r="G39" s="66"/>
      <c r="H39" s="115" t="str">
        <f>IF(D38=0,"",H38/2)</f>
        <v/>
      </c>
      <c r="I39" s="69"/>
      <c r="J39" s="66"/>
      <c r="K39" s="66"/>
      <c r="L39" s="66"/>
      <c r="M39" s="115" t="str">
        <f>IF(I38=0,"",M38/2)</f>
        <v/>
      </c>
      <c r="U39" s="4"/>
      <c r="W39" s="20"/>
    </row>
    <row r="40" spans="1:23" hidden="1" x14ac:dyDescent="0.25">
      <c r="A40" s="28"/>
      <c r="B40" s="33"/>
      <c r="C40" s="34"/>
      <c r="D40" s="35"/>
      <c r="E40" s="33"/>
      <c r="F40" s="33"/>
      <c r="G40" s="33"/>
      <c r="H40" s="36"/>
      <c r="I40" s="35"/>
      <c r="J40" s="33"/>
      <c r="K40" s="33"/>
      <c r="L40" s="33"/>
      <c r="M40" s="36"/>
      <c r="U40" s="4"/>
      <c r="W40" s="20"/>
    </row>
    <row r="41" spans="1:23" x14ac:dyDescent="0.25">
      <c r="A41" s="129" t="s">
        <v>0</v>
      </c>
      <c r="B41" s="37" t="s">
        <v>4</v>
      </c>
      <c r="C41" s="82">
        <f>100/210</f>
        <v>0.47619047619047616</v>
      </c>
      <c r="D41" s="27">
        <f>SUM(D34,D36)</f>
        <v>0</v>
      </c>
      <c r="E41" s="15" t="str">
        <f>IF(D38=0,"",(D34+D36)/D38)</f>
        <v/>
      </c>
      <c r="F41" s="3"/>
      <c r="G41" s="3"/>
      <c r="H41" s="16"/>
      <c r="I41" s="27">
        <f>SUM(I34,I36)</f>
        <v>0</v>
      </c>
      <c r="J41" s="15" t="str">
        <f>IF(I38=0,"",(I34+I36)/I38)</f>
        <v/>
      </c>
      <c r="K41" s="3"/>
      <c r="L41" s="3"/>
      <c r="M41" s="16"/>
      <c r="U41" s="4"/>
      <c r="V41" s="19"/>
      <c r="W41" s="20"/>
    </row>
    <row r="42" spans="1:23" x14ac:dyDescent="0.25">
      <c r="A42" s="130"/>
      <c r="B42" s="38" t="s">
        <v>5</v>
      </c>
      <c r="C42" s="83">
        <f>1-C41</f>
        <v>0.52380952380952384</v>
      </c>
      <c r="D42" s="32">
        <f>SUM(D35,D37)</f>
        <v>0</v>
      </c>
      <c r="E42" s="8" t="str">
        <f>IF(D38=0,"",1-E41)</f>
        <v/>
      </c>
      <c r="F42" s="8"/>
      <c r="G42" s="8"/>
      <c r="H42" s="17"/>
      <c r="I42" s="32">
        <f>SUM(I35,I37)</f>
        <v>0</v>
      </c>
      <c r="J42" s="8" t="str">
        <f>IF(I38=0,"",1-J41)</f>
        <v/>
      </c>
      <c r="K42" s="8"/>
      <c r="L42" s="8"/>
      <c r="M42" s="17"/>
      <c r="U42" s="4"/>
      <c r="V42" s="19"/>
      <c r="W42" s="20"/>
    </row>
    <row r="43" spans="1:23" x14ac:dyDescent="0.25">
      <c r="A43" s="11"/>
      <c r="D43" s="131" t="s">
        <v>10</v>
      </c>
      <c r="E43" s="131"/>
      <c r="F43" s="132"/>
    </row>
    <row r="44" spans="1:23" x14ac:dyDescent="0.25">
      <c r="A44" s="11"/>
      <c r="D44" s="70" t="s">
        <v>11</v>
      </c>
      <c r="E44" s="70" t="s">
        <v>11</v>
      </c>
      <c r="F44" s="71">
        <v>0.05</v>
      </c>
    </row>
    <row r="45" spans="1:23" x14ac:dyDescent="0.25">
      <c r="A45" s="11"/>
      <c r="D45" s="72" t="s">
        <v>13</v>
      </c>
      <c r="E45" s="72" t="s">
        <v>13</v>
      </c>
      <c r="F45" s="73">
        <v>0.05</v>
      </c>
    </row>
    <row r="46" spans="1:23" x14ac:dyDescent="0.25">
      <c r="D46" s="74" t="s">
        <v>13</v>
      </c>
      <c r="E46" s="74" t="s">
        <v>13</v>
      </c>
      <c r="F46" s="75">
        <v>0.15</v>
      </c>
      <c r="O46" t="s">
        <v>10</v>
      </c>
    </row>
    <row r="47" spans="1:23" x14ac:dyDescent="0.25">
      <c r="D47" s="76" t="s">
        <v>16</v>
      </c>
      <c r="E47" s="76" t="s">
        <v>16</v>
      </c>
      <c r="F47" s="77">
        <v>-0.15</v>
      </c>
      <c r="O47" t="s">
        <v>11</v>
      </c>
      <c r="P47" s="4">
        <f>F44</f>
        <v>0.05</v>
      </c>
      <c r="Q47" t="s">
        <v>12</v>
      </c>
    </row>
    <row r="48" spans="1:23" x14ac:dyDescent="0.25">
      <c r="D48" s="78" t="s">
        <v>16</v>
      </c>
      <c r="E48" s="78" t="s">
        <v>16</v>
      </c>
      <c r="F48" s="79">
        <v>-0.05</v>
      </c>
      <c r="O48" t="s">
        <v>13</v>
      </c>
      <c r="P48" s="4">
        <f t="shared" ref="P48:P51" si="0">F45</f>
        <v>0.05</v>
      </c>
      <c r="Q48" t="s">
        <v>15</v>
      </c>
    </row>
    <row r="49" spans="2:17" x14ac:dyDescent="0.25">
      <c r="O49" t="s">
        <v>13</v>
      </c>
      <c r="P49" s="4">
        <f t="shared" si="0"/>
        <v>0.15</v>
      </c>
      <c r="Q49" t="s">
        <v>14</v>
      </c>
    </row>
    <row r="50" spans="2:17" x14ac:dyDescent="0.25">
      <c r="B50" s="4"/>
      <c r="O50" t="s">
        <v>16</v>
      </c>
      <c r="P50" s="4">
        <f t="shared" si="0"/>
        <v>-0.15</v>
      </c>
      <c r="Q50" t="s">
        <v>17</v>
      </c>
    </row>
    <row r="51" spans="2:17" x14ac:dyDescent="0.25">
      <c r="O51" t="s">
        <v>16</v>
      </c>
      <c r="P51" s="4">
        <f t="shared" si="0"/>
        <v>-0.05</v>
      </c>
      <c r="Q51" t="s">
        <v>18</v>
      </c>
    </row>
  </sheetData>
  <sheetProtection password="F582" sheet="1" objects="1" scenarios="1"/>
  <mergeCells count="39">
    <mergeCell ref="A17:A18"/>
    <mergeCell ref="A14:B14"/>
    <mergeCell ref="A3:B3"/>
    <mergeCell ref="D8:H8"/>
    <mergeCell ref="A12:A13"/>
    <mergeCell ref="E12:E13"/>
    <mergeCell ref="C12:C13"/>
    <mergeCell ref="C8:C9"/>
    <mergeCell ref="O3:Q3"/>
    <mergeCell ref="A8:B9"/>
    <mergeCell ref="I8:M8"/>
    <mergeCell ref="L12:L13"/>
    <mergeCell ref="G12:G13"/>
    <mergeCell ref="J12:J13"/>
    <mergeCell ref="A20:B21"/>
    <mergeCell ref="C20:C21"/>
    <mergeCell ref="D20:H20"/>
    <mergeCell ref="I20:M20"/>
    <mergeCell ref="A24:A25"/>
    <mergeCell ref="C24:C25"/>
    <mergeCell ref="E24:E25"/>
    <mergeCell ref="G24:G25"/>
    <mergeCell ref="J24:J25"/>
    <mergeCell ref="L24:L25"/>
    <mergeCell ref="D43:F43"/>
    <mergeCell ref="A26:B26"/>
    <mergeCell ref="A29:A30"/>
    <mergeCell ref="A32:B33"/>
    <mergeCell ref="C32:C33"/>
    <mergeCell ref="D32:H32"/>
    <mergeCell ref="A38:B38"/>
    <mergeCell ref="A41:A42"/>
    <mergeCell ref="I32:M32"/>
    <mergeCell ref="A36:A37"/>
    <mergeCell ref="C36:C37"/>
    <mergeCell ref="E36:E37"/>
    <mergeCell ref="G36:G37"/>
    <mergeCell ref="J36:J37"/>
    <mergeCell ref="L36:L37"/>
  </mergeCells>
  <conditionalFormatting sqref="D18 D30 D42">
    <cfRule type="expression" dxfId="106" priority="318">
      <formula>E18&gt;C18+$P$48</formula>
    </cfRule>
    <cfRule type="expression" dxfId="105" priority="319">
      <formula>E18&gt;C18+$P$49</formula>
    </cfRule>
    <cfRule type="expression" dxfId="104" priority="320">
      <formula>E18&lt;C18+$P$50</formula>
    </cfRule>
    <cfRule type="expression" dxfId="103" priority="321">
      <formula>E18&lt;C18+$P$51</formula>
    </cfRule>
  </conditionalFormatting>
  <conditionalFormatting sqref="I18 I30 I42">
    <cfRule type="expression" dxfId="102" priority="334">
      <formula>J18&gt;C18+$P$48</formula>
    </cfRule>
    <cfRule type="expression" dxfId="101" priority="335">
      <formula>J18&gt;C18+$P$49</formula>
    </cfRule>
    <cfRule type="expression" dxfId="100" priority="336">
      <formula>J18&lt;C18+$P$50</formula>
    </cfRule>
    <cfRule type="expression" dxfId="99" priority="337">
      <formula>J18&lt;C18+$P$51</formula>
    </cfRule>
  </conditionalFormatting>
  <conditionalFormatting sqref="D5">
    <cfRule type="cellIs" dxfId="98" priority="152" operator="notEqual">
      <formula>0</formula>
    </cfRule>
  </conditionalFormatting>
  <conditionalFormatting sqref="C3:F3">
    <cfRule type="cellIs" dxfId="97" priority="151" operator="notEqual">
      <formula>0</formula>
    </cfRule>
  </conditionalFormatting>
  <conditionalFormatting sqref="I10">
    <cfRule type="cellIs" dxfId="96" priority="149" operator="notEqual">
      <formula>0</formula>
    </cfRule>
  </conditionalFormatting>
  <conditionalFormatting sqref="D22">
    <cfRule type="cellIs" dxfId="95" priority="148" operator="notEqual">
      <formula>0</formula>
    </cfRule>
  </conditionalFormatting>
  <conditionalFormatting sqref="I22">
    <cfRule type="cellIs" dxfId="94" priority="147" operator="notEqual">
      <formula>0</formula>
    </cfRule>
  </conditionalFormatting>
  <conditionalFormatting sqref="D34">
    <cfRule type="cellIs" dxfId="93" priority="146" operator="notEqual">
      <formula>0</formula>
    </cfRule>
  </conditionalFormatting>
  <conditionalFormatting sqref="I34">
    <cfRule type="cellIs" dxfId="92" priority="145" operator="notEqual">
      <formula>0</formula>
    </cfRule>
  </conditionalFormatting>
  <conditionalFormatting sqref="V30">
    <cfRule type="cellIs" dxfId="91" priority="144" operator="notEqual">
      <formula>0</formula>
    </cfRule>
  </conditionalFormatting>
  <conditionalFormatting sqref="F10">
    <cfRule type="cellIs" dxfId="90" priority="12" operator="equal">
      <formula>0</formula>
    </cfRule>
  </conditionalFormatting>
  <conditionalFormatting sqref="F11">
    <cfRule type="cellIs" dxfId="89" priority="142" operator="equal">
      <formula>0</formula>
    </cfRule>
  </conditionalFormatting>
  <conditionalFormatting sqref="F12:F13">
    <cfRule type="cellIs" dxfId="88" priority="141" operator="equal">
      <formula>0</formula>
    </cfRule>
  </conditionalFormatting>
  <conditionalFormatting sqref="K35">
    <cfRule type="cellIs" dxfId="87" priority="130" operator="equal">
      <formula>0</formula>
    </cfRule>
  </conditionalFormatting>
  <conditionalFormatting sqref="K11">
    <cfRule type="cellIs" dxfId="86" priority="139" operator="equal">
      <formula>0</formula>
    </cfRule>
  </conditionalFormatting>
  <conditionalFormatting sqref="K12:K13">
    <cfRule type="cellIs" dxfId="85" priority="138" operator="equal">
      <formula>0</formula>
    </cfRule>
  </conditionalFormatting>
  <conditionalFormatting sqref="K36:K37">
    <cfRule type="cellIs" dxfId="84" priority="129" operator="equal">
      <formula>0</formula>
    </cfRule>
  </conditionalFormatting>
  <conditionalFormatting sqref="K23">
    <cfRule type="cellIs" dxfId="83" priority="136" operator="equal">
      <formula>0</formula>
    </cfRule>
  </conditionalFormatting>
  <conditionalFormatting sqref="K24:K25">
    <cfRule type="cellIs" dxfId="82" priority="135" operator="equal">
      <formula>0</formula>
    </cfRule>
  </conditionalFormatting>
  <conditionalFormatting sqref="F23">
    <cfRule type="cellIs" dxfId="81" priority="133" operator="equal">
      <formula>0</formula>
    </cfRule>
  </conditionalFormatting>
  <conditionalFormatting sqref="F24:F25">
    <cfRule type="cellIs" dxfId="80" priority="132" operator="equal">
      <formula>0</formula>
    </cfRule>
  </conditionalFormatting>
  <conditionalFormatting sqref="F35">
    <cfRule type="cellIs" dxfId="79" priority="127" operator="equal">
      <formula>0</formula>
    </cfRule>
  </conditionalFormatting>
  <conditionalFormatting sqref="F36:F37">
    <cfRule type="cellIs" dxfId="78" priority="126" operator="equal">
      <formula>0</formula>
    </cfRule>
  </conditionalFormatting>
  <conditionalFormatting sqref="D11">
    <cfRule type="expression" dxfId="77" priority="122">
      <formula>G11&gt;1+$F$46</formula>
    </cfRule>
    <cfRule type="expression" dxfId="76" priority="123">
      <formula>G11&gt;1+$F$45</formula>
    </cfRule>
    <cfRule type="expression" dxfId="75" priority="124">
      <formula>G11&lt;1+$F$47</formula>
    </cfRule>
    <cfRule type="expression" dxfId="74" priority="125">
      <formula>G11&lt;1+$F$48</formula>
    </cfRule>
  </conditionalFormatting>
  <conditionalFormatting sqref="I11">
    <cfRule type="expression" dxfId="73" priority="82">
      <formula>L11&gt;1+$F$46</formula>
    </cfRule>
    <cfRule type="expression" dxfId="72" priority="83">
      <formula>L11&gt;1+$F$45</formula>
    </cfRule>
    <cfRule type="expression" dxfId="71" priority="84">
      <formula>L11&lt;1+$F$47</formula>
    </cfRule>
    <cfRule type="expression" dxfId="70" priority="85">
      <formula>L11&lt;1+$F$48</formula>
    </cfRule>
  </conditionalFormatting>
  <conditionalFormatting sqref="D23">
    <cfRule type="expression" dxfId="69" priority="78">
      <formula>G23&gt;1+$F$46</formula>
    </cfRule>
    <cfRule type="expression" dxfId="68" priority="79">
      <formula>G23&gt;1+$F$45</formula>
    </cfRule>
    <cfRule type="expression" dxfId="67" priority="80">
      <formula>G23&lt;1+$F$47</formula>
    </cfRule>
    <cfRule type="expression" dxfId="66" priority="81">
      <formula>G23&lt;1+$F$48</formula>
    </cfRule>
  </conditionalFormatting>
  <conditionalFormatting sqref="I23">
    <cfRule type="expression" dxfId="65" priority="74">
      <formula>L23&gt;1+$F$46</formula>
    </cfRule>
    <cfRule type="expression" dxfId="64" priority="75">
      <formula>L23&gt;1+$F$45</formula>
    </cfRule>
    <cfRule type="expression" dxfId="63" priority="76">
      <formula>L23&lt;1+$F$47</formula>
    </cfRule>
    <cfRule type="expression" dxfId="62" priority="77">
      <formula>L23&lt;1+$F$48</formula>
    </cfRule>
  </conditionalFormatting>
  <conditionalFormatting sqref="D35">
    <cfRule type="expression" dxfId="61" priority="70">
      <formula>G35&gt;1+$F$46</formula>
    </cfRule>
    <cfRule type="expression" dxfId="60" priority="71">
      <formula>G35&gt;1+$F$45</formula>
    </cfRule>
    <cfRule type="expression" dxfId="59" priority="72">
      <formula>G35&lt;1+$F$47</formula>
    </cfRule>
    <cfRule type="expression" dxfId="58" priority="73">
      <formula>G35&lt;1+$F$48</formula>
    </cfRule>
  </conditionalFormatting>
  <conditionalFormatting sqref="I35">
    <cfRule type="expression" dxfId="57" priority="66">
      <formula>L35&gt;1+$F$46</formula>
    </cfRule>
    <cfRule type="expression" dxfId="56" priority="67">
      <formula>L35&gt;1+$F$45</formula>
    </cfRule>
    <cfRule type="expression" dxfId="55" priority="68">
      <formula>L35&lt;1+$F$47</formula>
    </cfRule>
    <cfRule type="expression" dxfId="54" priority="69">
      <formula>L35&lt;1+$F$48</formula>
    </cfRule>
  </conditionalFormatting>
  <conditionalFormatting sqref="D12">
    <cfRule type="expression" dxfId="53" priority="62">
      <formula>G12&gt;1+$F$46</formula>
    </cfRule>
    <cfRule type="expression" dxfId="52" priority="63">
      <formula>G12&gt;1+$F$45</formula>
    </cfRule>
    <cfRule type="expression" dxfId="51" priority="64">
      <formula>G12&lt;1+$F$47</formula>
    </cfRule>
    <cfRule type="expression" dxfId="50" priority="65">
      <formula>G12&lt;1+$F$48</formula>
    </cfRule>
  </conditionalFormatting>
  <conditionalFormatting sqref="D13">
    <cfRule type="expression" dxfId="49" priority="54">
      <formula>G12&gt;1+$F$46</formula>
    </cfRule>
    <cfRule type="expression" dxfId="48" priority="55">
      <formula>G12&gt;1+$F$45</formula>
    </cfRule>
    <cfRule type="expression" dxfId="47" priority="56">
      <formula>G12&lt;1+$F$47</formula>
    </cfRule>
    <cfRule type="expression" dxfId="46" priority="57">
      <formula>G12&lt;1+$F$48</formula>
    </cfRule>
  </conditionalFormatting>
  <conditionalFormatting sqref="I12">
    <cfRule type="expression" dxfId="45" priority="50">
      <formula>L12&gt;1+$F$46</formula>
    </cfRule>
    <cfRule type="expression" dxfId="44" priority="51">
      <formula>L12&gt;1+$F$45</formula>
    </cfRule>
    <cfRule type="expression" dxfId="43" priority="52">
      <formula>L12&lt;1+$F$47</formula>
    </cfRule>
    <cfRule type="expression" dxfId="42" priority="53">
      <formula>L12&lt;1+$F$48</formula>
    </cfRule>
  </conditionalFormatting>
  <conditionalFormatting sqref="I24">
    <cfRule type="expression" dxfId="41" priority="46">
      <formula>L24&gt;1+$F$46</formula>
    </cfRule>
    <cfRule type="expression" dxfId="40" priority="47">
      <formula>L24&gt;1+$F$45</formula>
    </cfRule>
    <cfRule type="expression" dxfId="39" priority="48">
      <formula>L24&lt;1+$F$47</formula>
    </cfRule>
    <cfRule type="expression" dxfId="38" priority="49">
      <formula>L24&lt;1+$F$48</formula>
    </cfRule>
  </conditionalFormatting>
  <conditionalFormatting sqref="D24">
    <cfRule type="expression" dxfId="37" priority="42">
      <formula>G24&gt;1+$F$46</formula>
    </cfRule>
    <cfRule type="expression" dxfId="36" priority="43">
      <formula>G24&gt;1+$F$45</formula>
    </cfRule>
    <cfRule type="expression" dxfId="35" priority="44">
      <formula>G24&lt;1+$F$47</formula>
    </cfRule>
    <cfRule type="expression" dxfId="34" priority="45">
      <formula>G24&lt;1+$F$48</formula>
    </cfRule>
  </conditionalFormatting>
  <conditionalFormatting sqref="D36">
    <cfRule type="expression" dxfId="33" priority="38">
      <formula>G36&gt;1+$F$46</formula>
    </cfRule>
    <cfRule type="expression" dxfId="32" priority="39">
      <formula>G36&gt;1+$F$45</formula>
    </cfRule>
    <cfRule type="expression" dxfId="31" priority="40">
      <formula>G36&lt;1+$F$47</formula>
    </cfRule>
    <cfRule type="expression" dxfId="30" priority="41">
      <formula>G36&lt;1+$F$48</formula>
    </cfRule>
  </conditionalFormatting>
  <conditionalFormatting sqref="I36">
    <cfRule type="expression" dxfId="29" priority="34">
      <formula>L36&gt;1+$F$46</formula>
    </cfRule>
    <cfRule type="expression" dxfId="28" priority="35">
      <formula>L36&gt;1+$F$45</formula>
    </cfRule>
    <cfRule type="expression" dxfId="27" priority="36">
      <formula>L36&lt;1+$F$47</formula>
    </cfRule>
    <cfRule type="expression" dxfId="26" priority="37">
      <formula>L36&lt;1+$F$48</formula>
    </cfRule>
  </conditionalFormatting>
  <conditionalFormatting sqref="I13">
    <cfRule type="expression" dxfId="25" priority="30">
      <formula>L12&gt;1+$F$46</formula>
    </cfRule>
    <cfRule type="expression" dxfId="24" priority="31">
      <formula>L12&gt;1+$F$45</formula>
    </cfRule>
    <cfRule type="expression" dxfId="23" priority="32">
      <formula>L12&lt;1+$F$47</formula>
    </cfRule>
    <cfRule type="expression" dxfId="22" priority="33">
      <formula>L12&lt;1+$F$48</formula>
    </cfRule>
  </conditionalFormatting>
  <conditionalFormatting sqref="I25">
    <cfRule type="expression" dxfId="21" priority="26">
      <formula>L24&gt;1+$F$46</formula>
    </cfRule>
    <cfRule type="expression" dxfId="20" priority="27">
      <formula>L24&gt;1+$F$45</formula>
    </cfRule>
    <cfRule type="expression" dxfId="19" priority="28">
      <formula>L24&lt;1+$F$47</formula>
    </cfRule>
    <cfRule type="expression" dxfId="18" priority="29">
      <formula>L24&lt;1+$F$48</formula>
    </cfRule>
  </conditionalFormatting>
  <conditionalFormatting sqref="D25">
    <cfRule type="expression" dxfId="17" priority="22">
      <formula>G24&gt;1+$F$46</formula>
    </cfRule>
    <cfRule type="expression" dxfId="16" priority="23">
      <formula>G24&gt;1+$F$45</formula>
    </cfRule>
    <cfRule type="expression" dxfId="15" priority="24">
      <formula>G24&lt;1+$F$47</formula>
    </cfRule>
    <cfRule type="expression" dxfId="14" priority="25">
      <formula>G24&lt;1+$F$48</formula>
    </cfRule>
  </conditionalFormatting>
  <conditionalFormatting sqref="D37">
    <cfRule type="expression" dxfId="13" priority="18">
      <formula>G36&gt;1+$F$46</formula>
    </cfRule>
    <cfRule type="expression" dxfId="12" priority="19">
      <formula>G36&gt;1+$F$45</formula>
    </cfRule>
    <cfRule type="expression" dxfId="11" priority="20">
      <formula>G36&lt;1+$F$47</formula>
    </cfRule>
    <cfRule type="expression" dxfId="10" priority="21">
      <formula>G36&lt;1+$F$48</formula>
    </cfRule>
  </conditionalFormatting>
  <conditionalFormatting sqref="I37">
    <cfRule type="expression" dxfId="9" priority="14">
      <formula>L36&gt;1+$F$46</formula>
    </cfRule>
    <cfRule type="expression" dxfId="8" priority="15">
      <formula>L36&gt;1+$F$45</formula>
    </cfRule>
    <cfRule type="expression" dxfId="7" priority="16">
      <formula>L36&lt;1+$F$47</formula>
    </cfRule>
    <cfRule type="expression" dxfId="6" priority="17">
      <formula>L36&lt;1+$F$48</formula>
    </cfRule>
  </conditionalFormatting>
  <conditionalFormatting sqref="K10">
    <cfRule type="cellIs" dxfId="5" priority="10" operator="equal">
      <formula>0</formula>
    </cfRule>
  </conditionalFormatting>
  <conditionalFormatting sqref="K22">
    <cfRule type="cellIs" dxfId="4" priority="8" operator="equal">
      <formula>0</formula>
    </cfRule>
  </conditionalFormatting>
  <conditionalFormatting sqref="F22">
    <cfRule type="cellIs" dxfId="3" priority="6" operator="equal">
      <formula>0</formula>
    </cfRule>
  </conditionalFormatting>
  <conditionalFormatting sqref="F34">
    <cfRule type="cellIs" dxfId="2" priority="4" operator="equal">
      <formula>0</formula>
    </cfRule>
  </conditionalFormatting>
  <conditionalFormatting sqref="K34">
    <cfRule type="cellIs" dxfId="1" priority="2" operator="equal">
      <formula>0</formula>
    </cfRule>
  </conditionalFormatting>
  <conditionalFormatting sqref="H7:M7">
    <cfRule type="cellIs" dxfId="0" priority="1" operator="equal">
      <formula>0</formula>
    </cfRule>
  </conditionalFormatting>
  <pageMargins left="0.7" right="0.7" top="0.78740157499999996" bottom="0.78740157499999996" header="0.3" footer="0.3"/>
  <pageSetup paperSize="9" scale="9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DCBC0735-2C04-4513-8444-EEC3F4857AFB}">
            <x14:iconSet iconSet="3Arrows" custom="1">
              <x14:cfvo type="percent">
                <xm:f>0</xm:f>
              </x14:cfvo>
              <x14:cfvo type="num" gte="0">
                <xm:f>0</xm:f>
              </x14:cfvo>
              <x14:cfvo type="num">
                <xm:f>10000</xm:f>
              </x14:cfvo>
              <x14:cfIcon iconSet="NoIcons" iconId="0"/>
              <x14:cfIcon iconSet="3Arrows" iconId="1"/>
              <x14:cfIcon iconSet="NoIcons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11" id="{87B5F067-4ADF-4560-A85C-0210864AF364}">
            <x14:iconSet iconSet="3Arrows" custom="1">
              <x14:cfvo type="percent">
                <xm:f>0</xm:f>
              </x14:cfvo>
              <x14:cfvo type="num" gte="0">
                <xm:f>0</xm:f>
              </x14:cfvo>
              <x14:cfvo type="num">
                <xm:f>10000</xm:f>
              </x14:cfvo>
              <x14:cfIcon iconSet="NoIcons" iconId="0"/>
              <x14:cfIcon iconSet="3Arrows" iconId="1"/>
              <x14:cfIcon iconSet="NoIcons" iconId="0"/>
            </x14:iconSet>
          </x14:cfRule>
          <xm:sqref>K10</xm:sqref>
        </x14:conditionalFormatting>
        <x14:conditionalFormatting xmlns:xm="http://schemas.microsoft.com/office/excel/2006/main">
          <x14:cfRule type="iconSet" priority="9" id="{34510D93-F327-47E4-825C-4ADA0DD87869}">
            <x14:iconSet iconSet="3Arrows" custom="1">
              <x14:cfvo type="percent">
                <xm:f>0</xm:f>
              </x14:cfvo>
              <x14:cfvo type="num" gte="0">
                <xm:f>0</xm:f>
              </x14:cfvo>
              <x14:cfvo type="num">
                <xm:f>10000</xm:f>
              </x14:cfvo>
              <x14:cfIcon iconSet="NoIcons" iconId="0"/>
              <x14:cfIcon iconSet="3Arrows" iconId="1"/>
              <x14:cfIcon iconSet="NoIcons" iconId="0"/>
            </x14:iconSet>
          </x14:cfRule>
          <xm:sqref>K22</xm:sqref>
        </x14:conditionalFormatting>
        <x14:conditionalFormatting xmlns:xm="http://schemas.microsoft.com/office/excel/2006/main">
          <x14:cfRule type="iconSet" priority="7" id="{2677B544-7726-463B-BF06-536BC26912FF}">
            <x14:iconSet iconSet="3Arrows" custom="1">
              <x14:cfvo type="percent">
                <xm:f>0</xm:f>
              </x14:cfvo>
              <x14:cfvo type="num" gte="0">
                <xm:f>0</xm:f>
              </x14:cfvo>
              <x14:cfvo type="num">
                <xm:f>10000</xm:f>
              </x14:cfvo>
              <x14:cfIcon iconSet="NoIcons" iconId="0"/>
              <x14:cfIcon iconSet="3Arrows" iconId="1"/>
              <x14:cfIcon iconSet="NoIcons" iconId="0"/>
            </x14:iconSet>
          </x14:cfRule>
          <xm:sqref>F22</xm:sqref>
        </x14:conditionalFormatting>
        <x14:conditionalFormatting xmlns:xm="http://schemas.microsoft.com/office/excel/2006/main">
          <x14:cfRule type="iconSet" priority="5" id="{3589E0C1-D761-4040-8F8B-FE1B6A57F3BE}">
            <x14:iconSet iconSet="3Arrows" custom="1">
              <x14:cfvo type="percent">
                <xm:f>0</xm:f>
              </x14:cfvo>
              <x14:cfvo type="num" gte="0">
                <xm:f>0</xm:f>
              </x14:cfvo>
              <x14:cfvo type="num">
                <xm:f>10000</xm:f>
              </x14:cfvo>
              <x14:cfIcon iconSet="NoIcons" iconId="0"/>
              <x14:cfIcon iconSet="3Arrows" iconId="1"/>
              <x14:cfIcon iconSet="NoIcons" iconId="0"/>
            </x14:iconSet>
          </x14:cfRule>
          <xm:sqref>F34</xm:sqref>
        </x14:conditionalFormatting>
        <x14:conditionalFormatting xmlns:xm="http://schemas.microsoft.com/office/excel/2006/main">
          <x14:cfRule type="iconSet" priority="3" id="{FA58C414-D0A3-4EA0-82F5-204D91B74777}">
            <x14:iconSet iconSet="3Arrows" custom="1">
              <x14:cfvo type="percent">
                <xm:f>0</xm:f>
              </x14:cfvo>
              <x14:cfvo type="num" gte="0">
                <xm:f>0</xm:f>
              </x14:cfvo>
              <x14:cfvo type="num">
                <xm:f>10000</xm:f>
              </x14:cfvo>
              <x14:cfIcon iconSet="NoIcons" iconId="0"/>
              <x14:cfIcon iconSet="3Arrows" iconId="1"/>
              <x14:cfIcon iconSet="NoIcons" iconId="0"/>
            </x14:iconSet>
          </x14:cfRule>
          <xm:sqref>K34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PP 2021_22</vt:lpstr>
      <vt:lpstr>Ab PP 2023_24</vt:lpstr>
    </vt:vector>
  </TitlesOfParts>
  <Company>Kammer für Land- und Forstwirtschaft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Paulitsch Sebastian</dc:creator>
  <cp:lastModifiedBy>G KUN</cp:lastModifiedBy>
  <cp:lastPrinted>2021-03-01T13:28:19Z</cp:lastPrinted>
  <dcterms:created xsi:type="dcterms:W3CDTF">2021-02-25T12:01:04Z</dcterms:created>
  <dcterms:modified xsi:type="dcterms:W3CDTF">2021-03-15T08:42:11Z</dcterms:modified>
</cp:coreProperties>
</file>